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1353" documentId="120_S{2AC9BD13-BADA-5192-A53E-5A8FF88502F6}" xr6:coauthVersionLast="47" xr6:coauthVersionMax="47" xr10:uidLastSave="{70B40C5A-AD57-440F-8FEB-BF5B1D982F4A}"/>
  <bookViews>
    <workbookView xWindow="-120" yWindow="-120" windowWidth="38640" windowHeight="21120"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9" l="1"/>
  <c r="G2"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B3" i="9"/>
  <c r="I3" i="9"/>
  <c r="J3" i="9"/>
  <c r="L3" i="9"/>
  <c r="B4" i="9"/>
  <c r="I4" i="9"/>
  <c r="J4" i="9"/>
  <c r="L4" i="9"/>
  <c r="B5" i="9"/>
  <c r="I5" i="9"/>
  <c r="L5" i="9"/>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L6" i="5"/>
  <c r="L7" i="5"/>
  <c r="L8" i="5"/>
  <c r="L9" i="5"/>
  <c r="J6" i="5"/>
  <c r="J7" i="5"/>
  <c r="J8" i="5"/>
  <c r="J9" i="5"/>
  <c r="I6" i="5"/>
  <c r="I7" i="5"/>
  <c r="I8" i="5"/>
  <c r="I9" i="5"/>
  <c r="G6" i="5"/>
  <c r="G7" i="5"/>
  <c r="G8" i="5"/>
  <c r="G9" i="5"/>
  <c r="B6" i="5"/>
  <c r="B7" i="5"/>
  <c r="B8" i="5"/>
  <c r="B9" i="5"/>
  <c r="L2"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J2"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I2"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B2"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2" i="1"/>
  <c r="B2" i="5"/>
  <c r="I2" i="5"/>
  <c r="J2" i="5"/>
  <c r="G2"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alcChain>
</file>

<file path=xl/sharedStrings.xml><?xml version="1.0" encoding="utf-8"?>
<sst xmlns="http://schemas.openxmlformats.org/spreadsheetml/2006/main" count="181597" uniqueCount="39214">
  <si>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</si>
  <si>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</si>
  <si>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</si>
  <si>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</si>
  <si>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</si>
  <si>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</si>
  <si>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</si>
  <si>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</si>
  <si>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</si>
  <si>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</si>
  <si>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</si>
  <si>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</si>
  <si>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</si>
  <si>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</si>
  <si>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</si>
  <si>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</si>
  <si>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</si>
  <si>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</si>
  <si>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</si>
  <si>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</si>
  <si>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</si>
  <si>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</si>
  <si>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</si>
  <si>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</si>
  <si>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</si>
  <si>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</si>
  <si>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</si>
  <si>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</si>
  <si>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</si>
  <si>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</si>
  <si>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</si>
  <si>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</si>
  <si>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</si>
  <si>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</si>
  <si>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</si>
  <si>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</si>
  <si>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</si>
  <si>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</si>
  <si>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</si>
  <si>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</si>
  <si>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</si>
  <si>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</si>
  <si>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</si>
  <si>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</si>
  <si>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</si>
  <si>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</si>
  <si>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</si>
  <si>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</si>
  <si>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</si>
  <si>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</si>
  <si>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</si>
  <si>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</si>
  <si>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</si>
  <si>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</si>
  <si>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</si>
  <si>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</si>
  <si>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</si>
  <si>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</si>
  <si>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</si>
  <si>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</si>
  <si>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</si>
  <si>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</si>
  <si>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</si>
  <si>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</si>
  <si>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</si>
  <si>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</si>
  <si>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</si>
  <si>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</si>
  <si>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</si>
  <si>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</si>
  <si>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</si>
  <si>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</si>
  <si>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</si>
  <si>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</si>
  <si>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</si>
  <si>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</si>
  <si>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</si>
  <si>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</si>
  <si>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</si>
  <si>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</si>
  <si>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</si>
  <si>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</si>
  <si>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</si>
  <si>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</si>
  <si>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</si>
  <si>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</si>
  <si>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</si>
  <si>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</si>
  <si>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</si>
  <si>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</si>
  <si>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</si>
  <si>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</si>
  <si>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</si>
  <si>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</si>
  <si>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</si>
  <si>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</si>
  <si>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</si>
  <si>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</si>
  <si>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</si>
  <si>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</si>
  <si>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</si>
  <si>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</si>
  <si>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</si>
  <si>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</si>
  <si>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</si>
  <si>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</si>
  <si>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</si>
  <si>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</si>
  <si>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</si>
  <si>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</si>
  <si>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</si>
  <si>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</si>
  <si>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</si>
  <si>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</si>
  <si>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</si>
  <si>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</si>
  <si>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</si>
  <si>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</si>
  <si>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</si>
  <si>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</si>
  <si>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</si>
  <si>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</si>
  <si>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</si>
  <si>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</si>
  <si>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</si>
  <si>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</si>
  <si>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</si>
  <si>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</si>
  <si>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</si>
  <si>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</si>
  <si>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</si>
  <si>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</si>
  <si>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</si>
  <si>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</si>
  <si>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</si>
  <si>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</si>
  <si>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</si>
  <si>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</si>
  <si>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</si>
  <si>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</si>
  <si>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</si>
  <si>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</si>
  <si>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</si>
  <si>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</si>
  <si>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</si>
  <si>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</si>
  <si>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</si>
  <si>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</si>
  <si>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</si>
  <si>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</si>
  <si>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</si>
  <si>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</si>
  <si>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</si>
  <si>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</si>
  <si>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</si>
  <si>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</si>
  <si>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</si>
  <si>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</si>
  <si>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</si>
  <si>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</si>
  <si>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</si>
  <si>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</si>
  <si>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</si>
  <si>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</si>
  <si>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</si>
  <si>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</si>
  <si>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</si>
  <si>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</si>
  <si>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</si>
  <si>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</si>
  <si>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</si>
  <si>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</si>
  <si>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</si>
  <si>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</si>
  <si>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</si>
  <si>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</si>
  <si>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</si>
  <si>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</si>
  <si>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</si>
  <si>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</si>
  <si>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</si>
  <si>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</si>
  <si>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</si>
  <si>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</si>
  <si>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</si>
  <si>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</si>
  <si>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</si>
  <si>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</si>
  <si>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</si>
  <si>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</si>
  <si>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</si>
  <si>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</si>
  <si>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</si>
  <si>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</si>
  <si>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</si>
  <si>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</si>
  <si>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</si>
  <si>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</si>
  <si>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</si>
  <si>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</si>
  <si>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</si>
  <si>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</si>
  <si>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</si>
  <si>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</si>
  <si>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</si>
  <si>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</si>
  <si>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</si>
  <si>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</si>
  <si>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</si>
  <si>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</si>
  <si>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</si>
  <si>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</si>
  <si>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</si>
  <si>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</si>
  <si>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</si>
  <si>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</si>
  <si>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</si>
  <si>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</si>
  <si>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</si>
  <si>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</si>
  <si>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</si>
  <si>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</si>
  <si>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</si>
  <si>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</si>
  <si>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</si>
  <si>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</si>
  <si>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</si>
  <si>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</si>
  <si>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</si>
  <si>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</si>
  <si>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</si>
  <si>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</si>
  <si>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</si>
  <si>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</si>
  <si>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</si>
  <si>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</si>
  <si>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</si>
  <si>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</si>
  <si>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</si>
  <si>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</si>
  <si>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</si>
  <si>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</si>
  <si>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</si>
  <si>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</si>
  <si>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</si>
  <si>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</si>
  <si>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</si>
  <si>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</si>
  <si>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</si>
  <si>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</si>
  <si>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</si>
  <si>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</si>
  <si>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</si>
  <si>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</si>
  <si>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</si>
  <si>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</si>
  <si>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</si>
  <si>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</si>
  <si>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</si>
  <si>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</si>
  <si>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</si>
  <si>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</si>
  <si>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</si>
  <si>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</si>
  <si>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</si>
  <si>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</si>
  <si>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</si>
  <si>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</si>
  <si>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</si>
  <si>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</si>
  <si>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</si>
  <si>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</si>
  <si>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</si>
  <si>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</si>
  <si>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</si>
  <si>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</si>
  <si>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</si>
  <si>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</si>
  <si>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</si>
  <si>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</si>
  <si>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</si>
  <si>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</si>
  <si>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</si>
  <si>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</si>
  <si>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</si>
  <si>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</si>
  <si>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</si>
  <si>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</si>
  <si>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</si>
  <si>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</si>
  <si>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</si>
  <si>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</si>
  <si>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</si>
  <si>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</si>
  <si>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</si>
  <si>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</si>
  <si>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</si>
  <si>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</si>
  <si>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</si>
  <si>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</si>
  <si>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</si>
  <si>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</si>
  <si>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</si>
  <si>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</si>
  <si>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</si>
  <si>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</si>
  <si>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</si>
  <si>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</si>
  <si>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</si>
  <si>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</si>
  <si>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</si>
  <si>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</si>
  <si>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</si>
  <si>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</si>
  <si>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</si>
  <si>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</si>
  <si>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</si>
  <si>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</si>
  <si>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</si>
  <si>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</si>
  <si>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</si>
  <si>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</si>
  <si>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</si>
  <si>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</si>
  <si>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</si>
  <si>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</si>
  <si>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</si>
  <si>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</si>
  <si>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</si>
  <si>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</si>
  <si>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</si>
  <si>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</si>
  <si>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</si>
  <si>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</si>
  <si>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</si>
  <si>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</si>
  <si>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</si>
  <si>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</si>
  <si>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</si>
  <si>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</si>
  <si>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</si>
  <si>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</si>
  <si>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</si>
  <si>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</si>
  <si>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</si>
  <si>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</si>
  <si>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</si>
  <si>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</si>
  <si>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</si>
  <si>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</si>
  <si>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</si>
  <si>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</si>
  <si>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</si>
  <si>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</si>
  <si>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</si>
  <si>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</si>
  <si>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</si>
  <si>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</si>
  <si>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</si>
  <si>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</si>
  <si>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</si>
  <si>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</si>
  <si>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</si>
  <si>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</si>
  <si>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</si>
  <si>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</si>
  <si>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</si>
  <si>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</si>
  <si>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</si>
  <si>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</si>
  <si>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</si>
  <si>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</si>
  <si>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</si>
  <si>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</si>
  <si>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</si>
  <si>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</si>
  <si>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</si>
  <si>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</si>
  <si>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</si>
  <si>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</si>
  <si>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</si>
  <si>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</si>
  <si>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</si>
  <si>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</si>
  <si>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</si>
  <si>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</si>
  <si>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</si>
  <si>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</si>
  <si>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</si>
  <si>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</si>
  <si>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</si>
  <si>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</si>
  <si>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</si>
  <si>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</si>
  <si>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</si>
  <si>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</si>
  <si>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</si>
  <si>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</si>
  <si>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</si>
  <si>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</si>
  <si>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</si>
  <si>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</si>
  <si>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</si>
  <si>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</si>
  <si>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</si>
  <si>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</si>
  <si>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</si>
  <si>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</si>
  <si>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</si>
  <si>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</si>
  <si>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</si>
  <si>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</si>
  <si>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</si>
  <si>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</si>
  <si>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</si>
  <si>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</si>
  <si>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</si>
  <si>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</si>
  <si>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</si>
  <si>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</si>
  <si>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</si>
  <si>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</si>
  <si>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</si>
  <si>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</si>
  <si>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</si>
  <si>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</si>
  <si>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</si>
  <si>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</si>
  <si>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</si>
  <si>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</si>
  <si>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</si>
  <si>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</si>
  <si>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</si>
  <si>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</si>
  <si>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</si>
  <si>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</si>
  <si>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</si>
  <si>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</si>
  <si>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</si>
  <si>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</si>
  <si>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</si>
  <si>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</si>
  <si>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</si>
  <si>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</si>
  <si>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</si>
  <si>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</si>
  <si>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</si>
  <si>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</si>
  <si>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</si>
  <si>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</si>
  <si>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</si>
  <si>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</si>
  <si>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</si>
  <si>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</si>
  <si>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</si>
  <si>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</si>
  <si>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</si>
  <si>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</si>
  <si>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</si>
  <si>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</si>
  <si>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</si>
  <si>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</si>
  <si>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</si>
  <si>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</si>
  <si>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</si>
  <si>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</si>
  <si>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</si>
  <si>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</si>
  <si>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</si>
  <si>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</si>
  <si>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</si>
  <si>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</si>
  <si>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</si>
  <si>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</si>
  <si>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</si>
  <si>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</si>
  <si>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</si>
  <si>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</si>
  <si>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</si>
  <si>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</si>
  <si>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</si>
  <si>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</si>
  <si>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</si>
  <si>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</si>
  <si>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</si>
  <si>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</si>
  <si>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</si>
  <si>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</si>
  <si>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</si>
  <si>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</si>
  <si>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</si>
  <si>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</si>
  <si>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</si>
  <si>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</si>
  <si>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</si>
  <si>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</si>
  <si>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</si>
  <si>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</si>
  <si>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</si>
  <si>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</si>
  <si>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</si>
  <si>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</si>
  <si>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</si>
  <si>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</si>
  <si>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</si>
  <si>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</si>
  <si>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</si>
  <si>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</si>
  <si>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</si>
  <si>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</si>
  <si>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</si>
  <si>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</si>
  <si>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</si>
  <si>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</si>
  <si>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</si>
  <si>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</si>
  <si>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</si>
  <si>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</si>
  <si>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</si>
  <si>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</si>
  <si>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</si>
  <si>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</si>
  <si>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</si>
  <si>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</si>
  <si>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</si>
  <si>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</si>
  <si>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</si>
  <si>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</si>
  <si>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</si>
  <si>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</si>
  <si>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</si>
  <si>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</si>
  <si>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</si>
  <si>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</si>
  <si>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</si>
  <si>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</si>
  <si>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</si>
  <si>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</si>
  <si>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</si>
  <si>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</si>
  <si>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</si>
  <si>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</si>
  <si>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</si>
  <si>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</si>
  <si>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</si>
  <si>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</si>
  <si>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</si>
  <si>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</si>
  <si>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</si>
  <si>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</si>
  <si>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</si>
  <si>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</si>
  <si>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</si>
  <si>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</si>
  <si>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</si>
  <si>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</si>
  <si>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</si>
  <si>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</si>
  <si>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</si>
  <si>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</si>
  <si>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</si>
  <si>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</si>
  <si>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</si>
  <si>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</si>
  <si>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</si>
  <si>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</si>
  <si>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</si>
  <si>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</si>
  <si>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</si>
  <si>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</si>
  <si>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</si>
  <si>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</si>
  <si>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</si>
  <si>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</si>
  <si>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</si>
  <si>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</si>
  <si>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</si>
  <si>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</si>
  <si>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</si>
  <si>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</si>
  <si>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</si>
  <si>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</si>
  <si>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</si>
  <si>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</si>
  <si>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</si>
  <si>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</si>
  <si>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</si>
  <si>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</si>
  <si>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</si>
  <si>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</si>
  <si>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</si>
  <si>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</si>
  <si>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</si>
  <si>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</si>
  <si>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</si>
  <si>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</si>
  <si>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</si>
  <si>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</si>
  <si>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</si>
  <si>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</si>
  <si>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</si>
  <si>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</si>
  <si>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</si>
  <si>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</si>
  <si>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</si>
  <si>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</si>
  <si>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</si>
  <si>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</si>
  <si>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</si>
  <si>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</si>
  <si>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</si>
  <si>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</si>
  <si>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</si>
  <si>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</si>
  <si>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</si>
  <si>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</si>
  <si>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</si>
  <si>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</si>
  <si>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</si>
  <si>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</si>
  <si>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</si>
  <si>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</si>
  <si>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</si>
  <si>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</si>
  <si>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</si>
  <si>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</si>
  <si>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</si>
  <si>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</si>
  <si>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</si>
  <si>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</si>
  <si>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</si>
  <si>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</si>
  <si>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</si>
  <si>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</si>
  <si>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</si>
  <si>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</si>
  <si>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</si>
  <si>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</si>
  <si>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</si>
  <si>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</si>
  <si>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</si>
  <si>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</si>
  <si>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</si>
  <si>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</si>
  <si>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</si>
  <si>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</si>
  <si>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</si>
  <si>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</si>
  <si>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</si>
  <si>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</si>
  <si>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</si>
  <si>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</si>
  <si>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</si>
  <si>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</si>
  <si>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</si>
  <si>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</si>
  <si>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</si>
  <si>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</si>
  <si>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</si>
  <si>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</si>
  <si>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</si>
  <si>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</si>
  <si>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</si>
  <si>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</si>
  <si>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</si>
  <si>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</si>
  <si>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</si>
  <si>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</si>
  <si>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</si>
  <si>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</si>
  <si>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</si>
  <si>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</si>
  <si>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</si>
  <si>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</si>
  <si>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</si>
  <si>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</si>
  <si>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</si>
  <si>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</si>
  <si>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</si>
  <si>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</si>
  <si>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</si>
  <si>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</si>
  <si>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</si>
  <si>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</si>
  <si>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</si>
  <si>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</si>
  <si>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</si>
  <si>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</si>
  <si>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</si>
  <si>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</si>
  <si>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</si>
  <si>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</si>
  <si>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</si>
  <si>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</si>
  <si>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</si>
  <si>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</si>
  <si>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</si>
  <si>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</si>
  <si>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</si>
  <si>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</si>
  <si>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</si>
  <si>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</si>
  <si>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</si>
  <si>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</si>
  <si>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</si>
  <si>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</si>
  <si>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</si>
  <si>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</si>
  <si>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</si>
  <si>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</si>
  <si>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</si>
  <si>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</si>
  <si>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</si>
  <si>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</si>
  <si>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</si>
  <si>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</si>
  <si>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</si>
  <si>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</si>
  <si>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</si>
  <si>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</si>
  <si>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</si>
  <si>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</si>
  <si>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</si>
  <si>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</si>
  <si>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</si>
  <si>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</si>
  <si>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</si>
  <si>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</si>
  <si>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</si>
  <si>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</si>
  <si>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</si>
  <si>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</si>
  <si>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</si>
  <si>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</si>
  <si>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</si>
  <si>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</si>
  <si>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</si>
  <si>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</si>
  <si>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</si>
  <si>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</si>
  <si>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</si>
  <si>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</si>
  <si>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</si>
  <si>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</si>
  <si>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</si>
  <si>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</si>
  <si>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</si>
  <si>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</si>
  <si>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</si>
  <si>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</si>
  <si>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</si>
  <si>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</si>
  <si>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</si>
  <si>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</si>
  <si>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</si>
  <si>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</si>
  <si>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</si>
  <si>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</si>
  <si>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</si>
  <si>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</si>
  <si>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</si>
  <si>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</si>
  <si>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</si>
  <si>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</si>
  <si>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</si>
  <si>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</si>
  <si>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</si>
  <si>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</si>
  <si>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</si>
  <si>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</si>
  <si>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</si>
  <si>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</si>
  <si>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</si>
  <si>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</si>
  <si>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</si>
  <si>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</si>
  <si>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</si>
  <si>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</si>
  <si>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</si>
  <si>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</si>
  <si>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</si>
  <si>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</si>
  <si>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</si>
  <si>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</si>
  <si>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</si>
  <si>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</si>
  <si>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</si>
  <si>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</si>
  <si>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</si>
  <si>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</si>
  <si>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</si>
  <si>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</si>
  <si>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</si>
  <si>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</si>
  <si>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</si>
  <si>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</si>
  <si>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</si>
  <si>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</si>
  <si>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</si>
  <si>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</si>
  <si>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</si>
  <si>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</si>
  <si>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</si>
  <si>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</si>
  <si>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</si>
  <si>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</si>
  <si>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</si>
  <si>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</si>
  <si>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</si>
  <si>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</si>
  <si>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</si>
  <si>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</si>
  <si>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</si>
  <si>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</si>
  <si>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</si>
  <si>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</si>
  <si>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</si>
  <si>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</si>
  <si>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</si>
  <si>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</si>
  <si>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</si>
  <si>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</si>
  <si>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</si>
  <si>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</si>
  <si>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</si>
  <si>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</si>
  <si>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</si>
  <si>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</si>
  <si>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</si>
  <si>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</si>
  <si>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</si>
  <si>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</si>
  <si>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</si>
  <si>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</si>
  <si>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</si>
  <si>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</si>
  <si>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</si>
  <si>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</si>
  <si>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</si>
  <si>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</si>
  <si>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</si>
  <si>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</si>
  <si>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</si>
  <si>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</si>
  <si>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</si>
  <si>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</si>
  <si>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</si>
  <si>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</si>
  <si>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</si>
  <si>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</si>
  <si>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</si>
  <si>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</si>
  <si>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</si>
  <si>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</si>
  <si>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</si>
  <si>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</si>
  <si>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</si>
  <si>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</si>
  <si>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</si>
  <si>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</si>
  <si>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</si>
  <si>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</si>
  <si>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</si>
  <si>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</si>
  <si>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</si>
  <si>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</si>
  <si>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</si>
  <si>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</si>
  <si>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</si>
  <si>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</si>
  <si>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</si>
  <si>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</si>
  <si>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</si>
  <si>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</si>
  <si>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</si>
  <si>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</si>
  <si>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</si>
  <si>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</si>
  <si>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</si>
  <si>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</si>
  <si>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</si>
  <si>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</si>
  <si>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</si>
  <si>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</si>
  <si>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</si>
  <si>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</si>
  <si>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</si>
  <si>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</si>
  <si>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</si>
  <si>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</si>
  <si>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</si>
  <si>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</si>
  <si>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</si>
  <si>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</si>
  <si>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</si>
  <si>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</si>
  <si>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</si>
  <si>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</si>
  <si>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</si>
  <si>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</si>
  <si>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</si>
  <si>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</si>
  <si>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</si>
  <si>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</si>
  <si>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</si>
  <si>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</si>
  <si>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</si>
  <si>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</si>
  <si>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</si>
  <si>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</si>
  <si>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</si>
  <si>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</si>
  <si>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</si>
  <si>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</si>
  <si>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</si>
  <si>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</si>
  <si>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</si>
  <si>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</si>
  <si>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</si>
  <si>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</si>
  <si>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</si>
  <si>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</si>
  <si>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</si>
  <si>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</si>
  <si>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</si>
  <si>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</si>
  <si>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</si>
  <si>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</si>
  <si>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</si>
  <si>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</si>
  <si>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</si>
  <si>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</si>
  <si>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</si>
  <si>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</si>
  <si>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</si>
  <si>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</si>
  <si>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</si>
  <si>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</si>
  <si>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</si>
  <si>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</si>
  <si>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</si>
  <si>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</si>
  <si>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</si>
  <si>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</si>
  <si>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</si>
  <si>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</si>
  <si>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</si>
  <si>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</si>
  <si>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</si>
  <si>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</si>
  <si>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</si>
  <si>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</si>
  <si>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</si>
  <si>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</si>
  <si>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</si>
  <si>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</si>
  <si>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</si>
  <si>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</si>
  <si>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</si>
  <si>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</si>
  <si>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</si>
  <si>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</si>
  <si>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</si>
  <si>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</si>
  <si>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</si>
  <si>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</si>
  <si>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</si>
  <si>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</si>
  <si>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</si>
  <si>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</si>
  <si>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</si>
  <si>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</si>
  <si>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</si>
  <si>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</si>
  <si>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</si>
  <si>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</si>
  <si>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</si>
  <si>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</si>
  <si>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</si>
  <si>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</si>
  <si>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</si>
  <si>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</si>
  <si>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</si>
  <si>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</si>
  <si>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</si>
  <si>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</si>
  <si>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</si>
  <si>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</si>
  <si>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</si>
  <si>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</si>
  <si>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</si>
  <si>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</si>
  <si>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</si>
  <si>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</si>
  <si>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</si>
  <si>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</si>
  <si>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</si>
  <si>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</si>
  <si>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</si>
  <si>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</si>
  <si>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</si>
  <si>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</si>
  <si>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</si>
  <si>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</si>
  <si>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</si>
  <si>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</si>
  <si>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</si>
  <si>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</si>
  <si>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</si>
  <si>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</si>
  <si>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</si>
  <si>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</si>
  <si>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</si>
  <si>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</si>
  <si>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</si>
  <si>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</si>
  <si>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</si>
  <si>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</si>
  <si>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</si>
  <si>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</si>
  <si>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</si>
  <si>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</si>
  <si>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</si>
  <si>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</si>
  <si>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</si>
  <si>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</si>
  <si>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</si>
  <si>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</si>
  <si>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</si>
  <si>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</si>
  <si>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</si>
  <si>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</si>
  <si>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</si>
  <si>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</si>
  <si>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</si>
  <si>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</si>
  <si>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</si>
  <si>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</si>
  <si>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</si>
  <si>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</si>
  <si>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</si>
  <si>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</si>
  <si>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</si>
  <si>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</si>
  <si>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</si>
  <si>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</si>
  <si>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</si>
  <si>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</si>
  <si>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</si>
  <si>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</si>
  <si>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</si>
  <si>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</si>
  <si>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</si>
  <si>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</si>
  <si>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</si>
  <si>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</si>
  <si>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</si>
  <si>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</si>
  <si>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</si>
  <si>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</si>
  <si>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</si>
  <si>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</si>
  <si>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</si>
  <si>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</si>
  <si>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</si>
  <si>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</si>
  <si>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</si>
  <si>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</si>
  <si>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</si>
  <si>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</si>
  <si>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</si>
  <si>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</si>
  <si>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</si>
  <si>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</si>
  <si>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</si>
  <si>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</si>
  <si>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</si>
  <si>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</si>
  <si>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</si>
  <si>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</si>
  <si>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</si>
  <si>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</si>
  <si>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</si>
  <si>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</si>
  <si>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</si>
  <si>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</si>
  <si>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</si>
  <si>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</si>
  <si>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</si>
  <si>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</si>
  <si>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</si>
  <si>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</si>
  <si>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</si>
  <si>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</si>
  <si>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</si>
  <si>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</si>
  <si>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</si>
  <si>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</si>
  <si>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</si>
  <si>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</si>
  <si>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</si>
  <si>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</si>
  <si>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</si>
  <si>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</si>
  <si>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</si>
  <si>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</si>
  <si>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</si>
  <si>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</si>
  <si>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</si>
  <si>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</si>
  <si>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</si>
  <si>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</si>
  <si>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</si>
  <si>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</si>
  <si>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</si>
  <si>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</si>
  <si>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</si>
  <si>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</si>
  <si>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</si>
  <si>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</si>
  <si>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</si>
  <si>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</si>
  <si>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</si>
  <si>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</si>
  <si>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</si>
  <si>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</si>
  <si>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</si>
  <si>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</si>
  <si>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</si>
  <si>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</si>
  <si>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</si>
  <si>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</si>
  <si>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</si>
  <si>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</si>
  <si>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</si>
  <si>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</si>
  <si>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</si>
  <si>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</si>
  <si>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</si>
  <si>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</si>
  <si>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</si>
  <si>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</si>
  <si>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</si>
  <si>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</si>
  <si>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</si>
  <si>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</si>
  <si>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</si>
  <si>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</si>
  <si>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</si>
  <si>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</si>
  <si>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</si>
  <si>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</si>
  <si>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</si>
  <si>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</si>
  <si>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</si>
  <si>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</si>
  <si>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</si>
  <si>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</si>
  <si>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</si>
  <si>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</si>
  <si>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</si>
  <si>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</si>
  <si>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</si>
  <si>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</si>
  <si>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</si>
  <si>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</si>
  <si>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</si>
  <si>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</si>
  <si>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</si>
  <si>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</si>
  <si>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</si>
  <si>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</si>
  <si>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</si>
  <si>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</si>
  <si>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</si>
  <si>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</si>
  <si>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</si>
  <si>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</si>
  <si>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</si>
  <si>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</si>
  <si>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</si>
  <si>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</si>
  <si>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</si>
  <si>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</si>
  <si>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</si>
  <si>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</si>
  <si>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</si>
  <si>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</si>
  <si>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</si>
  <si>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</si>
  <si>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</si>
  <si>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</si>
  <si>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</si>
  <si>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</si>
  <si>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</si>
  <si>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</si>
  <si>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</si>
  <si>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</si>
  <si>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</si>
  <si>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</si>
  <si>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</si>
  <si>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</si>
  <si>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</si>
  <si>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</si>
  <si>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</si>
  <si>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</si>
  <si>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</si>
  <si>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</si>
  <si>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</si>
  <si>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</si>
  <si>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</si>
  <si>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</si>
  <si>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</si>
  <si>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</si>
  <si>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</si>
  <si>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</si>
  <si>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</si>
  <si>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</si>
  <si>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</si>
  <si>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</si>
  <si>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</si>
  <si>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</si>
  <si>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</si>
  <si>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</si>
  <si>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</si>
  <si>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</si>
  <si>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</si>
  <si>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</si>
  <si>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</si>
  <si>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</si>
  <si>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</si>
  <si>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</si>
  <si>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</si>
  <si>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</si>
  <si>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</si>
  <si>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</si>
  <si>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</si>
  <si>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</si>
  <si>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</si>
  <si>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</si>
  <si>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</si>
  <si>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</si>
  <si>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</si>
  <si>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</si>
  <si>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</si>
  <si>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</si>
  <si>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</si>
  <si>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</si>
  <si>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</si>
  <si>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</si>
  <si>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</si>
  <si>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</si>
  <si>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</si>
  <si>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</si>
  <si>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</si>
  <si>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</si>
  <si>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</si>
  <si>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</si>
  <si>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</si>
  <si>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</si>
  <si>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</si>
  <si>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</si>
  <si>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</si>
  <si>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</si>
  <si>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</si>
  <si>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</si>
  <si>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</si>
  <si>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</si>
  <si>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</si>
  <si>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</si>
  <si>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</si>
  <si>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</si>
  <si>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</si>
  <si>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</si>
  <si>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</si>
  <si>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</si>
  <si>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</si>
  <si>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</si>
  <si>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</si>
  <si>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</si>
  <si>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</si>
  <si>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</si>
  <si>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</si>
  <si>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</si>
  <si>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</si>
  <si>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</si>
  <si>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</si>
  <si>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</si>
  <si>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</si>
  <si>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</si>
  <si>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</si>
  <si>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</si>
  <si>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</si>
  <si>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</si>
  <si>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</si>
  <si>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</si>
  <si>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</si>
  <si>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</si>
  <si>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</si>
  <si>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</si>
  <si>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</si>
  <si>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</si>
  <si>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</si>
  <si>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</si>
  <si>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</si>
  <si>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</si>
  <si>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</si>
  <si>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</si>
  <si>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</si>
  <si>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</si>
  <si>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</si>
  <si>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</si>
  <si>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</si>
  <si>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</si>
  <si>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</si>
  <si>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</si>
  <si>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</si>
  <si>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</si>
  <si>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</si>
  <si>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</si>
  <si>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</si>
  <si>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</si>
  <si>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</si>
  <si>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</si>
  <si>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</si>
  <si>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</si>
  <si>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</si>
  <si>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</si>
  <si>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</si>
  <si>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</si>
  <si>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</si>
  <si>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</si>
  <si>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</si>
  <si>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</si>
  <si>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</si>
  <si>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</si>
  <si>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</si>
  <si>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</si>
  <si>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</si>
  <si>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</si>
  <si>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</si>
  <si>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</si>
  <si>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</si>
  <si>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</si>
  <si>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</si>
  <si>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</si>
  <si>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</si>
  <si>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</si>
  <si>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</si>
  <si>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</si>
  <si>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</si>
  <si>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</si>
  <si>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</si>
  <si>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</si>
  <si>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</si>
  <si>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</si>
  <si>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</si>
  <si>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</si>
  <si>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</si>
  <si>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</si>
  <si>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</si>
  <si>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</si>
  <si>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</si>
  <si>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</si>
  <si>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</si>
  <si>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</si>
  <si>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</si>
  <si>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</si>
  <si>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</si>
  <si>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</si>
  <si>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</si>
  <si>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</si>
  <si>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</si>
  <si>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</si>
  <si>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</si>
  <si>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</si>
  <si>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</si>
  <si>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</si>
  <si>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</si>
  <si>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</si>
  <si>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</si>
  <si>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</si>
  <si>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</si>
  <si>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</si>
  <si>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</si>
  <si>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</si>
  <si>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</si>
  <si>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</si>
  <si>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</si>
  <si>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</si>
  <si>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</si>
  <si>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</si>
  <si>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</si>
  <si>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</si>
  <si>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</si>
  <si>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</si>
  <si>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</si>
  <si>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</si>
  <si>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</si>
  <si>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</si>
  <si>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</si>
  <si>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</si>
  <si>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</si>
  <si>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</si>
  <si>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</si>
  <si>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</si>
  <si>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</si>
  <si>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</si>
  <si>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</si>
  <si>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</si>
  <si>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</si>
  <si>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</si>
  <si>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</si>
  <si>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</si>
  <si>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</si>
  <si>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</si>
  <si>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</si>
  <si>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</si>
  <si>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</si>
  <si>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</si>
  <si>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</si>
  <si>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</si>
  <si>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</si>
  <si>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</si>
  <si>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</si>
  <si>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</si>
  <si>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</si>
  <si>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</si>
  <si>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</si>
  <si>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</si>
  <si>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</si>
  <si>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</si>
  <si>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</si>
  <si>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</si>
  <si>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</si>
  <si>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</si>
  <si>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</si>
  <si>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</si>
  <si>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</si>
  <si>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</si>
  <si>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</si>
  <si>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</si>
  <si>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</si>
  <si>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</si>
  <si>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</si>
  <si>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</si>
  <si>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</si>
  <si>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</si>
  <si>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</si>
  <si>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</si>
  <si>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</si>
  <si>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</si>
  <si>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</si>
  <si>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</si>
  <si>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</si>
  <si>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</si>
  <si>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</si>
  <si>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</si>
  <si>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</si>
  <si>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</si>
  <si>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</si>
  <si>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</si>
  <si>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</si>
  <si>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</si>
  <si>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</si>
  <si>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</si>
  <si>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</si>
  <si>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</si>
  <si>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</si>
  <si>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</si>
  <si>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</si>
  <si>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</si>
  <si>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</si>
  <si>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</si>
  <si>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</si>
  <si>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</si>
  <si>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</si>
  <si>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</si>
  <si>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</si>
  <si>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</si>
  <si>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</si>
  <si>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</si>
  <si>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</si>
  <si>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</si>
  <si>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</si>
  <si>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</si>
  <si>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</si>
  <si>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</si>
  <si>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</si>
  <si>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</si>
  <si>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</si>
  <si>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</si>
  <si>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</si>
  <si>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</si>
  <si>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</si>
  <si>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</si>
  <si>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</si>
  <si>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</si>
  <si>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</si>
  <si>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</si>
  <si>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</si>
  <si>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</si>
  <si>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</si>
  <si>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</si>
  <si>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</si>
  <si>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</si>
  <si>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</si>
  <si>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</si>
  <si>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</si>
  <si>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</si>
  <si>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</si>
  <si>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</si>
  <si>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</si>
  <si>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</si>
  <si>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</si>
  <si>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</si>
  <si>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</si>
  <si>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</si>
  <si>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</si>
  <si>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</si>
  <si>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</si>
  <si>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</si>
  <si>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</si>
  <si>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</si>
  <si>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</si>
  <si>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</si>
  <si>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</si>
  <si>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</si>
  <si>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</si>
  <si>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</si>
  <si>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</si>
  <si>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</si>
  <si>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</si>
  <si>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</si>
  <si>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</si>
  <si>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</si>
  <si>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</si>
  <si>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</si>
  <si>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</si>
  <si>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</si>
  <si>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</si>
  <si>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</si>
  <si>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</si>
  <si>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</si>
  <si>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</si>
  <si>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</si>
  <si>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</si>
  <si>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</si>
  <si>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</si>
  <si>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</si>
  <si>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</si>
  <si>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</si>
  <si>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</si>
  <si>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</si>
  <si>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</si>
  <si>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</si>
  <si>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</si>
  <si>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</si>
  <si>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</si>
  <si>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</si>
  <si>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</si>
  <si>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</si>
  <si>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</si>
  <si>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</si>
  <si>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</si>
  <si>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</si>
  <si>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</si>
  <si>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</si>
  <si>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</si>
  <si>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</si>
  <si>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</si>
  <si>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</si>
  <si>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</si>
  <si>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</si>
  <si>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</si>
  <si>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</si>
  <si>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</si>
  <si>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</si>
  <si>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</si>
  <si>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</si>
  <si>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</si>
  <si>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</si>
  <si>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</si>
  <si>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</si>
  <si>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</si>
  <si>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</si>
  <si>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</si>
  <si>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</si>
  <si>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</si>
  <si>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</si>
  <si>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</si>
  <si>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</si>
  <si>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</si>
  <si>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</si>
  <si>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</si>
  <si>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</si>
  <si>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</si>
  <si>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</si>
  <si>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</si>
  <si>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</si>
  <si>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</si>
  <si>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</si>
  <si>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</si>
  <si>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</si>
  <si>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</si>
  <si>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</si>
  <si>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</si>
  <si>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</si>
  <si>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</si>
  <si>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</si>
  <si>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</si>
  <si>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</si>
  <si>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</si>
  <si>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</si>
  <si>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</si>
  <si>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</si>
  <si>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</si>
  <si>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</si>
  <si>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</si>
  <si>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</si>
  <si>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</si>
  <si>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</si>
  <si>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</si>
  <si>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</si>
  <si>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</si>
  <si>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</si>
  <si>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</si>
  <si>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</si>
  <si>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</si>
  <si>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</si>
  <si>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</si>
  <si>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</si>
  <si>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</si>
  <si>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</si>
  <si>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</si>
  <si>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</si>
  <si>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</si>
  <si>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</si>
  <si>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</si>
  <si>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</si>
  <si>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</si>
  <si>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</si>
  <si>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</si>
  <si>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</si>
  <si>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</si>
  <si>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</si>
  <si>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</si>
  <si>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</si>
  <si>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</si>
  <si>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</si>
  <si>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</si>
  <si>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</si>
  <si>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</si>
  <si>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</si>
  <si>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</si>
  <si>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</si>
  <si>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</si>
  <si>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</si>
  <si>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</si>
  <si>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</si>
  <si>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</si>
  <si>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</si>
  <si>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</si>
  <si>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</si>
  <si>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</si>
  <si>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</si>
  <si>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</si>
  <si>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</si>
  <si>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</si>
  <si>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</si>
  <si>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</si>
  <si>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</si>
  <si>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</si>
  <si>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</si>
  <si>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</si>
  <si>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</si>
  <si>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</si>
  <si>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</si>
  <si>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</si>
  <si>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</si>
  <si>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</si>
  <si>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</si>
  <si>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</si>
  <si>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</si>
  <si>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</si>
  <si>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</si>
  <si>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</si>
  <si>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</si>
  <si>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</si>
  <si>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</si>
  <si>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</si>
  <si>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</si>
  <si>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</si>
  <si>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</si>
  <si>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</si>
  <si>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</si>
  <si>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</si>
  <si>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</si>
  <si>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</si>
  <si>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</si>
  <si>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</si>
  <si>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</si>
  <si>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</si>
  <si>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</si>
  <si>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</si>
  <si>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</si>
  <si>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</si>
  <si>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</si>
  <si>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</si>
  <si>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</si>
  <si>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</si>
  <si>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</si>
  <si>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</si>
  <si>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</si>
  <si>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</si>
  <si>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</si>
  <si>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</si>
  <si>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</si>
  <si>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</si>
  <si>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</si>
  <si>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</si>
  <si>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</si>
  <si>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</si>
  <si>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</si>
  <si>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</si>
  <si>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</si>
  <si>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</si>
  <si>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</si>
  <si>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</si>
  <si>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</si>
  <si>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</si>
  <si>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</si>
  <si>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</si>
  <si>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</si>
  <si>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</si>
  <si>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</si>
  <si>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</si>
  <si>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</si>
  <si>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</si>
  <si>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</si>
  <si>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</si>
  <si>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</si>
  <si>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</si>
  <si>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</si>
  <si>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</si>
  <si>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</si>
  <si>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</si>
  <si>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</si>
  <si>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</si>
  <si>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</si>
  <si>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</si>
  <si>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</si>
  <si>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</si>
  <si>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</si>
  <si>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</si>
  <si>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</si>
  <si>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</si>
  <si>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</si>
  <si>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</si>
  <si>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</si>
  <si>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</si>
  <si>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</si>
  <si>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</si>
  <si>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</si>
  <si>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</si>
  <si>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</si>
  <si>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</si>
  <si>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</si>
  <si>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</si>
  <si>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</si>
  <si>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</si>
  <si>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</si>
  <si>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</si>
  <si>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</si>
  <si>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</si>
  <si>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</si>
  <si>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</si>
  <si>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</si>
  <si>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</si>
  <si>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</si>
  <si>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</si>
  <si>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</si>
  <si>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</si>
  <si>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</si>
  <si>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</si>
  <si>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</si>
  <si>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</si>
  <si>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</si>
  <si>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</si>
  <si>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</si>
  <si>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</si>
  <si>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</si>
  <si>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</si>
  <si>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</si>
  <si>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</si>
  <si>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</si>
  <si>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</si>
  <si>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</si>
  <si>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</si>
  <si>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</si>
  <si>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</si>
  <si>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</si>
  <si>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</si>
  <si>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</si>
  <si>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</si>
  <si>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</si>
  <si>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</si>
  <si>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</si>
  <si>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</si>
  <si>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</si>
  <si>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</si>
  <si>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</si>
  <si>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</si>
  <si>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</si>
  <si>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</si>
  <si>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</si>
  <si>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</si>
  <si>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</si>
  <si>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</si>
  <si>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</si>
  <si>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</si>
  <si>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</si>
  <si>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</si>
  <si>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</si>
  <si>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</si>
  <si>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</si>
  <si>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</si>
  <si>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</si>
  <si>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</si>
  <si>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</si>
  <si>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</si>
  <si>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</si>
  <si>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</si>
  <si>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</si>
  <si>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</si>
  <si>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</si>
  <si>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</si>
  <si>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</si>
  <si>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</si>
  <si>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</si>
  <si>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</si>
  <si>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</si>
  <si>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</si>
  <si>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</si>
  <si>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</si>
  <si>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</si>
  <si>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</si>
  <si>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</si>
  <si>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</si>
  <si>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</si>
  <si>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</si>
  <si>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</si>
  <si>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</si>
  <si>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</si>
  <si>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</si>
  <si>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</si>
  <si>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</si>
  <si>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</si>
  <si>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</si>
  <si>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</si>
  <si>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</si>
  <si>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</si>
  <si>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</si>
  <si>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</si>
  <si>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</si>
  <si>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</si>
  <si>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</si>
  <si>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</si>
  <si>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</si>
  <si>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</si>
  <si>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</si>
  <si>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</si>
  <si>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</si>
  <si>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</si>
  <si>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</si>
  <si>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</si>
  <si>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</si>
  <si>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</si>
  <si>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</si>
  <si>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</si>
  <si>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</si>
  <si>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</si>
  <si>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</si>
  <si>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</si>
  <si>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</si>
  <si>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</si>
  <si>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</si>
  <si>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</si>
  <si>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</si>
  <si>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</si>
  <si>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</si>
  <si>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</si>
  <si>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</si>
  <si>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</si>
  <si>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</si>
  <si>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</si>
  <si>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</si>
  <si>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</si>
  <si>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</si>
  <si>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</si>
  <si>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</si>
  <si>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</si>
  <si>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</si>
  <si>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</si>
  <si>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</si>
  <si>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</si>
  <si>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</si>
  <si>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</si>
  <si>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</si>
  <si>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</si>
  <si>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</si>
  <si>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</si>
  <si>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</si>
  <si>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</si>
  <si>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</si>
  <si>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</si>
  <si>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</si>
  <si>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</si>
  <si>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</si>
  <si>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</si>
  <si>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</si>
  <si>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</si>
  <si>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</si>
  <si>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</si>
  <si>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</si>
  <si>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</si>
  <si>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</si>
  <si>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</si>
  <si>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</si>
  <si>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</si>
  <si>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</si>
  <si>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</si>
  <si>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</si>
  <si>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</si>
  <si>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</si>
  <si>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</si>
  <si>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</si>
  <si>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</si>
  <si>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</si>
  <si>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</si>
  <si>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</si>
  <si>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</si>
  <si>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</si>
  <si>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</si>
  <si>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</si>
  <si>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</si>
  <si>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</si>
  <si>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</si>
  <si>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</si>
  <si>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</si>
  <si>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</si>
  <si>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</si>
  <si>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</si>
  <si>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</si>
  <si>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</si>
  <si>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</si>
  <si>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</si>
  <si>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</si>
  <si>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</si>
  <si>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</si>
  <si>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</si>
  <si>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</si>
  <si>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</si>
  <si>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</si>
  <si>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</si>
  <si>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</si>
  <si>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</si>
  <si>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</si>
  <si>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</si>
  <si>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</si>
  <si>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</si>
  <si>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</si>
  <si>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</si>
  <si>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</si>
  <si>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</si>
  <si>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</si>
  <si>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</si>
  <si>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</si>
  <si>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</si>
  <si>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</si>
  <si>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</si>
  <si>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</si>
  <si>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</si>
  <si>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</si>
  <si>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</si>
  <si>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</si>
  <si>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</si>
  <si>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</si>
  <si>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</si>
  <si>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</si>
  <si>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</si>
  <si>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</si>
  <si>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</si>
  <si>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</si>
  <si>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</si>
  <si>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</si>
  <si>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</si>
  <si>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</si>
  <si>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</si>
  <si>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</si>
  <si>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</si>
  <si>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</si>
  <si>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</si>
  <si>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</si>
  <si>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</si>
  <si>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</si>
  <si>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</si>
  <si>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</si>
  <si>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</si>
  <si>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</si>
  <si>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</si>
  <si>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</si>
  <si>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</si>
  <si>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</si>
  <si>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</si>
  <si>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</si>
  <si>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</si>
  <si>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</si>
  <si>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</si>
  <si>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</si>
  <si>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</si>
  <si>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</si>
  <si>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</si>
  <si>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</si>
  <si>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</si>
  <si>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</si>
  <si>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</si>
  <si>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</si>
  <si>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</si>
  <si>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</si>
  <si>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</si>
  <si>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</si>
  <si>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</si>
  <si>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</si>
  <si>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</si>
  <si>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</si>
  <si>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</si>
  <si>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</si>
  <si>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</si>
  <si>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</si>
  <si>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</si>
  <si>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</si>
  <si>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</si>
  <si>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</si>
  <si>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</si>
  <si>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</si>
  <si>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</si>
  <si>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</si>
  <si>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</si>
  <si>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</si>
  <si>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</si>
  <si>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</si>
  <si>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</si>
  <si>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</si>
  <si>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</si>
  <si>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</si>
  <si>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</si>
  <si>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</si>
  <si>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</si>
  <si>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</si>
  <si>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</si>
  <si>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</si>
  <si>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</si>
  <si>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</si>
  <si>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</si>
  <si>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</si>
  <si>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</si>
  <si>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</si>
  <si>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</si>
  <si>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</si>
  <si>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</si>
  <si>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</si>
  <si>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</si>
  <si>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</si>
  <si>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</si>
  <si>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</si>
  <si>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</si>
  <si>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</si>
  <si>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</si>
  <si>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</si>
  <si>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</si>
  <si>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</si>
  <si>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</si>
  <si>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</si>
  <si>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</si>
  <si>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</si>
  <si>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</si>
  <si>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</si>
  <si>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</si>
  <si>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</si>
  <si>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</si>
  <si>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</si>
  <si>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</si>
  <si>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</si>
  <si>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</si>
  <si>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</si>
  <si>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</si>
  <si>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</si>
  <si>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</si>
  <si>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</si>
  <si>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</si>
  <si>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</si>
  <si>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</si>
  <si>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</si>
  <si>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</si>
  <si>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</si>
  <si>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</si>
  <si>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</si>
  <si>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</si>
  <si>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</si>
  <si>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</si>
  <si>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</si>
  <si>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</si>
  <si>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</si>
  <si>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</si>
  <si>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</si>
  <si>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</si>
  <si>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</si>
  <si>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</si>
  <si>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</si>
  <si>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</si>
  <si>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</si>
  <si>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</si>
  <si>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</si>
  <si>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</si>
  <si>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</si>
  <si>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</si>
  <si>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</si>
  <si>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</si>
  <si>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</si>
  <si>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</si>
  <si>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</si>
  <si>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</si>
  <si>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</si>
  <si>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</si>
  <si>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</si>
  <si>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</si>
  <si>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</si>
  <si>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</si>
  <si>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</si>
  <si>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</si>
  <si>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</si>
  <si>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</si>
  <si>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</si>
  <si>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</si>
  <si>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</si>
  <si>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</si>
  <si>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</si>
  <si>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</si>
  <si>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</si>
  <si>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</si>
  <si>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</si>
  <si>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</si>
  <si>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</si>
  <si>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</si>
  <si>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</si>
  <si>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</si>
  <si>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</si>
  <si>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</si>
  <si>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</si>
  <si>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</si>
  <si>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</si>
  <si>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</si>
  <si>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</si>
  <si>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</si>
  <si>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</si>
  <si>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</si>
  <si>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</si>
  <si>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</si>
  <si>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</si>
  <si>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</si>
  <si>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</si>
  <si>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</si>
  <si>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</si>
  <si>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</si>
  <si>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</si>
  <si>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</si>
  <si>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</si>
  <si>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</si>
  <si>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</si>
  <si>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</si>
  <si>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</si>
  <si>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</si>
  <si>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</si>
  <si>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</si>
  <si>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</si>
  <si>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</si>
  <si>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</si>
  <si>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</si>
  <si>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</si>
  <si>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</si>
  <si>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</si>
  <si>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</si>
  <si>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</si>
  <si>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</si>
  <si>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</si>
  <si>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</si>
  <si>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</si>
  <si>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</si>
  <si>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</si>
  <si>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</si>
  <si>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</si>
  <si>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</si>
  <si>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</si>
  <si>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</si>
  <si>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</si>
  <si>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</si>
  <si>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</si>
  <si>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</si>
  <si>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</si>
  <si>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</si>
  <si>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</si>
  <si>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</si>
  <si>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</si>
  <si>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</si>
  <si>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</si>
  <si>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</si>
  <si>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</si>
  <si>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</si>
  <si>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</si>
  <si>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</si>
  <si>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</si>
  <si>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</si>
  <si>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</si>
  <si>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</si>
  <si>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</si>
  <si>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</si>
  <si>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</si>
  <si>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</si>
  <si>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</si>
  <si>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</si>
  <si>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</si>
  <si>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</si>
  <si>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</si>
  <si>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</si>
  <si>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</si>
  <si>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</si>
  <si>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</si>
  <si>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</si>
  <si>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</si>
  <si>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</si>
  <si>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</si>
  <si>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</si>
  <si>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</si>
  <si>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</si>
  <si>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</si>
  <si>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</si>
  <si>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</si>
  <si>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</si>
  <si>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</si>
  <si>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</si>
  <si>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</si>
  <si>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</si>
  <si>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</si>
  <si>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</si>
  <si>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</si>
  <si>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</si>
  <si>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</si>
  <si>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</si>
  <si>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</si>
  <si>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</si>
  <si>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</si>
  <si>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</si>
  <si>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</si>
  <si>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</si>
  <si>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</si>
  <si>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</si>
  <si>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</si>
  <si>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</si>
  <si>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</si>
  <si>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</si>
  <si>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</si>
  <si>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</si>
  <si>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</si>
  <si>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</si>
  <si>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</si>
  <si>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</si>
  <si>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</si>
  <si>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</si>
  <si>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</si>
  <si>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</si>
  <si>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</si>
  <si>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</si>
  <si>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</si>
  <si>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</si>
  <si>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</si>
  <si>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</si>
  <si>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</si>
  <si>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</si>
  <si>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</si>
  <si>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</si>
  <si>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</si>
  <si>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</si>
  <si>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</si>
  <si>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</si>
  <si>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</si>
  <si>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</si>
  <si>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</si>
  <si>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</si>
  <si>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</si>
  <si>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</si>
  <si>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</si>
  <si>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</si>
  <si>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</si>
  <si>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</si>
  <si>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</si>
  <si>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</si>
  <si>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</si>
  <si>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</si>
  <si>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</si>
  <si>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</si>
  <si>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</si>
  <si>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</si>
  <si>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</si>
  <si>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</si>
  <si>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</si>
  <si>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</si>
  <si>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</si>
  <si>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</si>
  <si>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</si>
  <si>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</si>
  <si>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</si>
  <si>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</si>
  <si>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</si>
  <si>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</si>
  <si>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</si>
  <si>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</si>
  <si>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</si>
  <si>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</si>
  <si>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</si>
  <si>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</si>
  <si>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</si>
  <si>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</si>
  <si>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</si>
  <si>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</si>
  <si>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</si>
  <si>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</si>
  <si>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</si>
  <si>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</si>
  <si>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</si>
  <si>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</si>
  <si>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</si>
  <si>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</si>
  <si>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</si>
  <si>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</si>
  <si>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</si>
  <si>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</si>
  <si>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</si>
  <si>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</si>
  <si>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</si>
  <si>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</si>
  <si>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</si>
  <si>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</si>
  <si>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</si>
  <si>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</si>
  <si>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</si>
  <si>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</si>
  <si>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</si>
  <si>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</si>
  <si>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</si>
  <si>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</si>
  <si>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</si>
  <si>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</si>
  <si>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</si>
  <si>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</si>
  <si>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</si>
  <si>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</si>
  <si>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</si>
  <si>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</si>
  <si>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</si>
  <si>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</si>
  <si>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</si>
  <si>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</si>
  <si>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</si>
  <si>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</si>
  <si>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</si>
  <si>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</si>
  <si>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</si>
  <si>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</si>
  <si>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</si>
  <si>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</si>
  <si>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</si>
  <si>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</si>
  <si>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</si>
  <si>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</si>
  <si>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</si>
  <si>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</si>
  <si>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</si>
  <si>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</si>
  <si>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</si>
  <si>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</si>
  <si>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</si>
  <si>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</si>
  <si>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</si>
  <si>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</si>
  <si>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</si>
  <si>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</si>
  <si>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</si>
  <si>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</si>
  <si>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</si>
  <si>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</si>
  <si>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</si>
  <si>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</si>
  <si>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</si>
  <si>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</si>
  <si>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</si>
  <si>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</si>
  <si>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</si>
  <si>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</si>
  <si>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</si>
  <si>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</si>
  <si>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</si>
  <si>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</si>
  <si>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</si>
  <si>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</si>
  <si>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</si>
  <si>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</si>
  <si>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</si>
  <si>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</si>
  <si>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</si>
  <si>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</si>
  <si>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</si>
  <si>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</si>
  <si>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</si>
  <si>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</si>
  <si>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</si>
  <si>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</si>
  <si>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</si>
  <si>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</si>
  <si>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</si>
  <si>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</si>
  <si>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</si>
  <si>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</si>
  <si>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</si>
  <si>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</si>
  <si>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</si>
  <si>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</si>
  <si>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</si>
  <si>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</si>
  <si>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</si>
  <si>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</si>
  <si>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</si>
  <si>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</si>
  <si>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</si>
  <si>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</si>
  <si>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</si>
  <si>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</si>
  <si>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</si>
  <si>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</si>
  <si>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</si>
  <si>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</si>
  <si>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</si>
  <si>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</si>
  <si>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</si>
  <si>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</si>
  <si>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</si>
  <si>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</si>
  <si>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</si>
  <si>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</si>
  <si>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</si>
  <si>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</si>
  <si>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</si>
  <si>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</si>
  <si>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</si>
  <si>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</si>
  <si>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</si>
  <si>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</si>
  <si>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</si>
  <si>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</si>
  <si>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</si>
  <si>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</si>
  <si>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</si>
  <si>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</si>
  <si>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</si>
  <si>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</si>
  <si>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</si>
  <si>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</si>
  <si>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</si>
  <si>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</si>
  <si>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</si>
  <si>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</si>
  <si>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</si>
  <si>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</si>
  <si>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</si>
  <si>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</si>
  <si>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</si>
  <si>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</si>
  <si>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</si>
  <si>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</si>
  <si>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</si>
  <si>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</si>
  <si>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</si>
  <si>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</si>
  <si>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</si>
  <si>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</si>
  <si>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</si>
  <si>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</si>
  <si>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</si>
  <si>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</si>
  <si>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</si>
  <si>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</si>
  <si>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</si>
  <si>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</si>
  <si>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</si>
  <si>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</si>
  <si>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</si>
  <si>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</si>
  <si>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</si>
  <si>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</si>
  <si>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</si>
  <si>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</si>
  <si>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</si>
  <si>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</si>
  <si>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</si>
  <si>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</si>
  <si>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</si>
  <si>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</si>
  <si>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</si>
  <si>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</si>
  <si>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</si>
  <si>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</si>
  <si>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</si>
  <si>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</si>
  <si>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</si>
  <si>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</si>
  <si>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</si>
  <si>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</si>
  <si>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</si>
  <si>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</si>
  <si>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</si>
  <si>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</si>
  <si>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</si>
  <si>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</si>
  <si>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</si>
  <si>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</si>
  <si>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</si>
  <si>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</si>
  <si>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</si>
  <si>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</si>
  <si>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</si>
  <si>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</si>
  <si>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</si>
  <si>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</si>
  <si>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</si>
  <si>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</si>
  <si>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</si>
  <si>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</si>
  <si>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</si>
  <si>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</si>
  <si>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</si>
  <si>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</si>
  <si>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</si>
  <si>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</si>
  <si>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</si>
  <si>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</si>
  <si>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</si>
  <si>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</si>
  <si>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</si>
  <si>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</si>
  <si>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</si>
  <si>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</si>
  <si>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</si>
  <si>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</si>
  <si>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</si>
  <si>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</si>
  <si>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</si>
  <si>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</si>
  <si>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</si>
  <si>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</si>
  <si>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</si>
  <si>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</si>
  <si>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</si>
  <si>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</si>
  <si>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</si>
  <si>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</si>
  <si>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</si>
  <si>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</si>
  <si>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</si>
  <si>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</si>
  <si>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</si>
  <si>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</si>
  <si>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</si>
  <si>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</si>
  <si>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</si>
  <si>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</si>
  <si>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</si>
  <si>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</si>
  <si>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</si>
  <si>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</si>
  <si>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</si>
  <si>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</si>
  <si>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</si>
  <si>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</si>
  <si>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</si>
  <si>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</si>
  <si>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</si>
  <si>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</si>
  <si>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</si>
  <si>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</si>
  <si>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</si>
  <si>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</si>
  <si>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</si>
  <si>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</si>
  <si>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</si>
  <si>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</si>
  <si>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</si>
  <si>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</si>
  <si>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</si>
  <si>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</si>
  <si>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</si>
  <si>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</si>
  <si>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</si>
  <si>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</si>
  <si>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</si>
  <si>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</si>
  <si>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</si>
  <si>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</si>
  <si>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</si>
  <si>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</si>
  <si>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</si>
  <si>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</si>
  <si>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</si>
  <si>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</si>
  <si>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</si>
  <si>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</si>
  <si>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</si>
  <si>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</si>
  <si>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</si>
  <si>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</si>
  <si>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</si>
  <si>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</si>
  <si>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</si>
  <si>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</si>
  <si>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</si>
  <si>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</si>
  <si>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</si>
  <si>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</si>
  <si>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</si>
  <si>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</si>
  <si>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</si>
  <si>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</si>
  <si>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</si>
  <si>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</si>
  <si>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</si>
  <si>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</si>
  <si>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</si>
  <si>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</si>
  <si>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</si>
  <si>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</si>
  <si>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</si>
  <si>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</si>
  <si>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</si>
  <si>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</si>
  <si>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</si>
  <si>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</si>
  <si>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</si>
  <si>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</si>
  <si>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</si>
  <si>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</si>
  <si>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</si>
  <si>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</si>
  <si>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</si>
  <si>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</si>
  <si>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</si>
  <si>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</si>
  <si>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</si>
  <si>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</si>
  <si>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</si>
  <si>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</si>
  <si>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</si>
  <si>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</si>
  <si>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</si>
  <si>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</si>
  <si>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</si>
  <si>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</si>
  <si>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</si>
  <si>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</si>
  <si>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</si>
  <si>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</si>
  <si>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</si>
  <si>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</si>
  <si>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</si>
  <si>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</si>
  <si>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</si>
  <si>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</si>
  <si>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</si>
  <si>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</si>
  <si>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</si>
  <si>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</si>
  <si>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</si>
  <si>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</si>
  <si>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</si>
  <si>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</si>
  <si>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</si>
  <si>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</si>
  <si>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</si>
  <si>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</si>
  <si>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</si>
  <si>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</si>
  <si>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</si>
  <si>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</si>
  <si>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</si>
  <si>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</si>
  <si>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</si>
  <si>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</si>
  <si>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</si>
  <si>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</si>
  <si>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</si>
  <si>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</si>
  <si>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</si>
  <si>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</si>
  <si>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</si>
  <si>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</si>
  <si>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</si>
  <si>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</si>
  <si>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</si>
  <si>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</si>
  <si>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</si>
  <si>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</si>
  <si>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</si>
  <si>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</si>
  <si>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</si>
  <si>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</si>
  <si>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</si>
  <si>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</si>
  <si>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</si>
  <si>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</si>
  <si>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</si>
  <si>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</si>
  <si>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</si>
  <si>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</si>
  <si>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</si>
  <si>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</si>
  <si>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</si>
  <si>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</si>
  <si>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</si>
  <si>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</si>
  <si>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</si>
  <si>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</si>
  <si>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</si>
  <si>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</si>
  <si>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</si>
  <si>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</si>
  <si>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</si>
  <si>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</si>
  <si>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</si>
  <si>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</si>
  <si>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</si>
  <si>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</si>
  <si>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</si>
  <si>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</si>
  <si>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</si>
  <si>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</si>
  <si>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</si>
  <si>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</si>
  <si>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</si>
  <si>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</si>
  <si>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</si>
  <si>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</si>
  <si>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</si>
  <si>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</si>
  <si>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</si>
  <si>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</si>
  <si>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</si>
  <si>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</si>
  <si>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</si>
  <si>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</si>
  <si>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</si>
  <si>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</si>
  <si>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</si>
  <si>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</si>
  <si>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</si>
  <si>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</si>
  <si>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</si>
  <si>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</si>
  <si>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</si>
  <si>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</si>
  <si>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</si>
  <si>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</si>
  <si>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</si>
  <si>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</si>
  <si>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</si>
  <si>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</si>
  <si>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</si>
  <si>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</si>
  <si>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</si>
  <si>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</si>
  <si>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</si>
  <si>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</si>
  <si>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</si>
  <si>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</si>
  <si>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</si>
  <si>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</si>
  <si>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</si>
  <si>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</si>
  <si>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</si>
  <si>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</si>
  <si>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</si>
  <si>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</si>
  <si>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</si>
  <si>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</si>
  <si>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</si>
  <si>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</si>
  <si>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</si>
  <si>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</si>
  <si>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</si>
  <si>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</si>
  <si>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</si>
  <si>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</si>
  <si>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</si>
  <si>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</si>
  <si>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</si>
  <si>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</si>
  <si>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</si>
  <si>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</si>
  <si>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</si>
  <si>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</si>
  <si>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</si>
  <si>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</si>
  <si>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</si>
  <si>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</si>
  <si>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</si>
  <si>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</si>
  <si>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</si>
  <si>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</si>
  <si>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</si>
  <si>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</si>
  <si>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</si>
  <si>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</si>
  <si>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</si>
  <si>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</si>
  <si>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</si>
  <si>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</si>
  <si>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</si>
  <si>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</si>
  <si>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</si>
  <si>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</si>
  <si>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</si>
  <si>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</si>
  <si>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</si>
  <si>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</si>
  <si>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</si>
  <si>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</si>
  <si>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</si>
  <si>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</si>
  <si>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</si>
  <si>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</si>
  <si>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</si>
  <si>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</si>
  <si>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</si>
  <si>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</si>
  <si>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</si>
  <si>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</si>
  <si>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</si>
  <si>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</si>
  <si>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</si>
  <si>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</si>
  <si>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</si>
  <si>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</si>
  <si>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</si>
  <si>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</si>
  <si>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</si>
  <si>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</si>
  <si>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</si>
  <si>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</si>
  <si>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</si>
  <si>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</si>
  <si>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</si>
  <si>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</si>
  <si>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</si>
  <si>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</si>
  <si>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</si>
  <si>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</si>
  <si>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</si>
  <si>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</si>
  <si>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</si>
  <si>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</si>
  <si>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</si>
  <si>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</si>
  <si>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</si>
  <si>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</si>
  <si>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</si>
  <si>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</si>
  <si>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</si>
  <si>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</si>
  <si>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</si>
  <si>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</si>
  <si>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</si>
  <si>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</si>
  <si>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</si>
  <si>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</si>
  <si>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</si>
  <si>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</si>
  <si>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</si>
  <si>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</si>
  <si>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</si>
  <si>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</si>
  <si>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</si>
  <si>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</si>
  <si>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</si>
  <si>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</si>
  <si>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</si>
  <si>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</si>
  <si>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</si>
  <si>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</si>
  <si>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</si>
  <si>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</si>
  <si>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</si>
  <si>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</si>
  <si>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</si>
  <si>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</si>
  <si>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</si>
  <si>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</si>
  <si>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</si>
  <si>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</si>
  <si>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</si>
  <si>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</si>
  <si>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</si>
  <si>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</si>
  <si>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</si>
  <si>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</si>
  <si>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</si>
  <si>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</si>
  <si>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</si>
  <si>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</si>
  <si>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</si>
  <si>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</si>
  <si>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</si>
  <si>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</si>
  <si>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</si>
  <si>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</si>
  <si>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</si>
  <si>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</si>
  <si>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</si>
  <si>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</si>
  <si>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</si>
  <si>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</si>
  <si>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</si>
  <si>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</si>
  <si>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</si>
  <si>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</si>
  <si>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</si>
  <si>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</si>
  <si>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</si>
  <si>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</si>
  <si>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</si>
  <si>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</si>
  <si>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</si>
  <si>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</si>
  <si>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</si>
  <si>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</si>
  <si>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</si>
  <si>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</si>
  <si>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</si>
  <si>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</si>
  <si>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</si>
  <si>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</si>
  <si>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</si>
  <si>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</si>
  <si>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</si>
  <si>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</si>
  <si>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</si>
  <si>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</si>
  <si>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</si>
  <si>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</si>
  <si>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</si>
  <si>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</si>
  <si>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</si>
  <si>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</si>
  <si>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</si>
  <si>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</si>
  <si>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</si>
  <si>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</si>
  <si>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</si>
  <si>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</si>
  <si>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</si>
  <si>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</si>
  <si>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</si>
  <si>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</si>
  <si>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</si>
  <si>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</si>
  <si>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</si>
  <si>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</si>
  <si>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</si>
  <si>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</si>
  <si>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</si>
  <si>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</si>
  <si>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</si>
  <si>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</si>
  <si>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</si>
  <si>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</si>
  <si>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</si>
  <si>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</si>
  <si>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</si>
  <si>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</si>
  <si>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</si>
  <si>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</si>
  <si>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</si>
  <si>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</si>
  <si>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</si>
  <si>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</si>
  <si>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</si>
  <si>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</si>
  <si>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</si>
  <si>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</si>
  <si>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</si>
  <si>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</si>
  <si>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</si>
  <si>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</si>
  <si>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</si>
  <si>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</si>
  <si>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</si>
  <si>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</si>
  <si>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</si>
  <si>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</si>
  <si>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</si>
  <si>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</si>
  <si>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</si>
  <si>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</si>
  <si>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</si>
  <si>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</si>
  <si>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</si>
  <si>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</si>
  <si>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</si>
  <si>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</si>
  <si>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</si>
  <si>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</si>
  <si>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</si>
  <si>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</si>
  <si>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</si>
  <si>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</si>
  <si>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</si>
  <si>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</si>
  <si>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</si>
  <si>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</si>
  <si>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</si>
  <si>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</si>
  <si>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</si>
  <si>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</si>
  <si>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</si>
  <si>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</si>
  <si>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</si>
  <si>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</si>
  <si>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</si>
  <si>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</si>
  <si>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</si>
  <si>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</si>
  <si>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</si>
  <si>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</si>
  <si>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</si>
  <si>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</si>
  <si>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</si>
  <si>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</si>
  <si>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</si>
  <si>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</si>
  <si>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</si>
  <si>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</si>
  <si>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</si>
  <si>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</si>
  <si>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</si>
  <si>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</si>
  <si>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</si>
  <si>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</si>
  <si>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</si>
  <si>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</si>
  <si>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</si>
  <si>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</si>
  <si>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</si>
  <si>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</si>
  <si>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</si>
  <si>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</si>
  <si>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</si>
  <si>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</si>
  <si>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</si>
  <si>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</si>
  <si>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</si>
  <si>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</si>
  <si>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</si>
  <si>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</si>
  <si>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</si>
  <si>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</si>
  <si>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</si>
  <si>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</si>
  <si>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</si>
  <si>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</si>
  <si>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</si>
  <si>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</si>
  <si>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</si>
  <si>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</si>
  <si>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</si>
  <si>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</si>
  <si>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</si>
  <si>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</si>
  <si>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</si>
  <si>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</si>
  <si>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</si>
  <si>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</si>
  <si>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</si>
  <si>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</si>
  <si>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</si>
  <si>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</si>
  <si>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</si>
  <si>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</si>
  <si>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</si>
  <si>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</si>
  <si>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</si>
  <si>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</si>
  <si>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</si>
  <si>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</si>
  <si>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</si>
  <si>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</si>
  <si>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</si>
  <si>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</si>
  <si>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</si>
  <si>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</si>
  <si>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</si>
  <si>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</si>
  <si>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</si>
  <si>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</si>
  <si>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</si>
  <si>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</si>
  <si>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</si>
  <si>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</si>
  <si>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</si>
  <si>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</si>
  <si>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</si>
  <si>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</si>
  <si>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</si>
  <si>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</si>
  <si>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</si>
  <si>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</si>
  <si>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</si>
  <si>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</si>
  <si>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</si>
  <si>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</si>
  <si>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</si>
  <si>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</si>
  <si>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</si>
  <si>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</si>
  <si>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</si>
  <si>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</si>
  <si>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</si>
  <si>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</si>
  <si>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</si>
  <si>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</si>
  <si>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</si>
  <si>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</si>
  <si>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</si>
  <si>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</si>
  <si>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</si>
  <si>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</si>
  <si>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</si>
  <si>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</si>
  <si>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</si>
  <si>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</si>
  <si>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</si>
  <si>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</si>
  <si>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</si>
  <si>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</si>
  <si>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</si>
  <si>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</si>
  <si>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</si>
  <si>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</si>
  <si>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</si>
  <si>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</si>
  <si>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</si>
  <si>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</si>
  <si>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</si>
  <si>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</si>
  <si>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</si>
  <si>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</si>
  <si>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</si>
  <si>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</si>
  <si>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</si>
  <si>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</si>
  <si>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</si>
  <si>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</si>
  <si>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</si>
  <si>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</si>
  <si>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</si>
  <si>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</si>
  <si>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</si>
  <si>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</si>
  <si>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</si>
  <si>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</si>
  <si>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</si>
  <si>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</si>
  <si>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</si>
  <si>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</si>
  <si>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</si>
  <si>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</si>
  <si>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</si>
  <si>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</si>
  <si>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</si>
  <si>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</si>
  <si>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</si>
  <si>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</si>
  <si>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</si>
  <si>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</si>
  <si>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</si>
  <si>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</si>
  <si>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</si>
  <si>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</si>
  <si>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</si>
  <si>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</si>
  <si>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</si>
  <si>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</si>
  <si>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</si>
  <si>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</si>
  <si>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</si>
  <si>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</si>
  <si>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</si>
  <si>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</si>
  <si>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</si>
  <si>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</si>
  <si>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</si>
  <si>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</si>
  <si>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</si>
  <si>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</si>
  <si>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</si>
  <si>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</si>
  <si>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</si>
  <si>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</si>
  <si>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</si>
  <si>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</si>
  <si>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</si>
  <si>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</si>
  <si>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</si>
  <si>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</si>
  <si>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</si>
  <si>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</si>
  <si>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</si>
  <si>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</si>
  <si>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</si>
  <si>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</si>
  <si>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</si>
  <si>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</si>
  <si>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</si>
  <si>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</si>
  <si>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</si>
  <si>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</si>
  <si>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</si>
  <si>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</si>
  <si>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</si>
  <si>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</si>
  <si>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</si>
  <si>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</si>
  <si>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</si>
  <si>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</si>
  <si>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</si>
  <si>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</si>
  <si>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</si>
  <si>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</si>
  <si>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</si>
  <si>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</si>
  <si>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</si>
  <si>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</si>
  <si>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</si>
  <si>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</si>
  <si>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</si>
  <si>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</si>
  <si>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</si>
  <si>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</si>
  <si>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</si>
  <si>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</si>
  <si>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</si>
  <si>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</si>
  <si>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</si>
  <si>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</si>
  <si>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</si>
  <si>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</si>
  <si>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</si>
  <si>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</si>
  <si>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</si>
  <si>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</si>
  <si>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</si>
  <si>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</si>
  <si>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</si>
  <si>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</si>
  <si>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</si>
  <si>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</si>
  <si>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</si>
  <si>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</si>
  <si>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</si>
  <si>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</si>
  <si>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</si>
  <si>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</si>
  <si>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</si>
  <si>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</si>
  <si>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</si>
  <si>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</si>
  <si>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</si>
  <si>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</si>
  <si>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</si>
  <si>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</si>
  <si>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</si>
  <si>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</si>
  <si>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</si>
  <si>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</si>
  <si>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</si>
  <si>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</si>
  <si>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</si>
  <si>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</si>
  <si>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</si>
  <si>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</si>
  <si>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</si>
  <si>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</si>
  <si>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</si>
  <si>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</si>
  <si>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</si>
  <si>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</si>
  <si>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</si>
  <si>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</si>
  <si>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</si>
  <si>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</si>
  <si>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</si>
  <si>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</si>
  <si>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</si>
  <si>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</si>
  <si>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</si>
  <si>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</si>
  <si>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</si>
  <si>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</si>
  <si>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</si>
  <si>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</si>
  <si>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</si>
  <si>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</si>
  <si>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</si>
  <si>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</si>
  <si>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</si>
  <si>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</si>
  <si>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</si>
  <si>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</si>
  <si>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</si>
  <si>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</si>
  <si>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</si>
  <si>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</si>
  <si>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</si>
  <si>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</si>
  <si>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</si>
  <si>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</si>
  <si>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</si>
  <si>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</si>
  <si>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</si>
  <si>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</si>
  <si>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</si>
  <si>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</si>
  <si>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</si>
  <si>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</si>
  <si>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</si>
  <si>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</si>
  <si>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</si>
  <si>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</si>
  <si>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</si>
  <si>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</si>
  <si>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</si>
  <si>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</si>
  <si>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</si>
  <si>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</si>
  <si>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</si>
  <si>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</si>
  <si>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</si>
  <si>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</si>
  <si>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</si>
  <si>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</si>
  <si>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</si>
  <si>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</si>
  <si>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</si>
  <si>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</si>
  <si>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</si>
  <si>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</si>
  <si>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</si>
  <si>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</si>
  <si>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</si>
  <si>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</si>
  <si>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</si>
  <si>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</si>
  <si>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</si>
  <si>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</si>
  <si>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</si>
  <si>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</si>
  <si>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</si>
  <si>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</si>
  <si>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</si>
  <si>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</si>
  <si>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</si>
  <si>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</si>
  <si>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</si>
  <si>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</si>
  <si>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</si>
  <si>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</si>
  <si>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</si>
  <si>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</si>
  <si>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</si>
  <si>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</si>
  <si>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</si>
  <si>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</si>
  <si>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</si>
  <si>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</si>
  <si>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</si>
  <si>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</si>
  <si>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</si>
  <si>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</si>
  <si>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</si>
  <si>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</si>
  <si>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</si>
  <si>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</si>
  <si>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</si>
  <si>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</si>
  <si>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</si>
  <si>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</si>
  <si>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</si>
  <si>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</si>
  <si>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</si>
  <si>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</si>
  <si>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</si>
  <si>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</si>
  <si>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</si>
  <si>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</si>
  <si>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</si>
  <si>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</si>
  <si>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</si>
  <si>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</si>
  <si>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</si>
  <si>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</si>
  <si>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</si>
  <si>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</si>
  <si>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</si>
  <si>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</si>
  <si>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</si>
  <si>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</si>
  <si>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</si>
  <si>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</si>
  <si>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</si>
  <si>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</si>
  <si>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</si>
  <si>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</si>
  <si>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</si>
  <si>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</si>
  <si>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</si>
  <si>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</si>
  <si>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</si>
  <si>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</si>
  <si>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</si>
  <si>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</si>
  <si>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</si>
  <si>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</si>
  <si>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</si>
  <si>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</si>
  <si>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</si>
  <si>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</si>
  <si>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</si>
  <si>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</si>
  <si>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</si>
  <si>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</si>
  <si>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</si>
  <si>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</si>
  <si>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</si>
  <si>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</si>
  <si>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</si>
  <si>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</si>
  <si>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</si>
  <si>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</si>
  <si>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</si>
  <si>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</si>
  <si>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</si>
  <si>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</si>
  <si>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</si>
  <si>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</si>
  <si>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</si>
  <si>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</si>
  <si>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</si>
  <si>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</si>
  <si>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</si>
  <si>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</si>
  <si>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</si>
  <si>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</si>
  <si>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</si>
  <si>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</si>
  <si>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</si>
  <si>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</si>
  <si>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</si>
  <si>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</si>
  <si>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</si>
  <si>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</si>
  <si>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</si>
  <si>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</si>
  <si>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</si>
  <si>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</si>
  <si>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</si>
  <si>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</si>
  <si>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</si>
  <si>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</si>
  <si>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</si>
  <si>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</si>
  <si>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</si>
  <si>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</si>
  <si>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</si>
  <si>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</si>
  <si>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</si>
  <si>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</si>
  <si>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</si>
  <si>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</si>
  <si>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</si>
  <si>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</si>
  <si>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</si>
  <si>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</si>
  <si>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</si>
  <si>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</si>
  <si>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</si>
  <si>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</si>
  <si>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</si>
  <si>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</si>
  <si>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</si>
  <si>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</si>
  <si>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</si>
  <si>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</si>
  <si>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</si>
  <si>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</si>
  <si>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</si>
  <si>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</si>
  <si>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</si>
  <si>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</si>
  <si>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</si>
  <si>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</si>
  <si>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</si>
  <si>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</si>
  <si>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</si>
  <si>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</si>
  <si>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</si>
  <si>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</si>
  <si>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</si>
  <si>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</si>
  <si>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</si>
  <si>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</si>
  <si>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</si>
  <si>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</si>
  <si>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</si>
  <si>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</si>
  <si>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</si>
  <si>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</si>
  <si>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</si>
  <si>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</si>
  <si>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</si>
  <si>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</si>
  <si>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</si>
  <si>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</si>
  <si>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</si>
  <si>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</si>
  <si>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</si>
  <si>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</si>
  <si>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</si>
  <si>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</si>
  <si>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</si>
  <si>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</si>
  <si>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</si>
  <si>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</si>
  <si>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</si>
  <si>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</si>
  <si>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</si>
  <si>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</si>
  <si>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</si>
  <si>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</si>
  <si>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</si>
  <si>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</si>
  <si>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</si>
  <si>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</si>
  <si>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</si>
  <si>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</si>
  <si>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</si>
  <si>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</si>
  <si>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</si>
  <si>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</si>
  <si>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</si>
  <si>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</si>
  <si>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</si>
  <si>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</si>
  <si>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</si>
  <si>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</si>
  <si>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</si>
  <si>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</si>
  <si>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</si>
  <si>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</si>
  <si>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</si>
  <si>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</si>
  <si>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</si>
  <si>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</si>
  <si>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</si>
  <si>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</si>
  <si>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</si>
  <si>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</si>
  <si>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</si>
  <si>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</si>
  <si>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</si>
  <si>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</si>
  <si>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</si>
  <si>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</si>
  <si>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</si>
  <si>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</si>
  <si>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</si>
  <si>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</si>
  <si>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</si>
  <si>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</si>
  <si>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</si>
  <si>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</si>
  <si>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</si>
  <si>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</si>
  <si>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</si>
  <si>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</si>
  <si>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</si>
  <si>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</si>
  <si>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</si>
  <si>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</si>
  <si>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</si>
  <si>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</si>
  <si>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</si>
  <si>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</si>
  <si>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</si>
  <si>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</si>
  <si>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</si>
  <si>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</si>
  <si>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</si>
  <si>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</si>
  <si>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</si>
  <si>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</si>
  <si>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</si>
  <si>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</si>
  <si>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</si>
  <si>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</si>
  <si>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</si>
  <si>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</si>
  <si>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</si>
  <si>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</si>
  <si>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</si>
  <si>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</si>
  <si>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</si>
  <si>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</si>
  <si>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</si>
  <si>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</si>
  <si>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</si>
  <si>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</si>
  <si>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</si>
  <si>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</si>
  <si>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</si>
  <si>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</si>
  <si>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</si>
  <si>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</si>
  <si>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</si>
  <si>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</si>
  <si>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</si>
  <si>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</si>
  <si>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</si>
  <si>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</si>
  <si>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</si>
  <si>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</si>
  <si>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</si>
  <si>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</si>
  <si>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</si>
  <si>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</si>
  <si>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</si>
  <si>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</si>
  <si>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</si>
  <si>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</si>
  <si>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</si>
  <si>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</si>
  <si>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</si>
  <si>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</si>
  <si>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</si>
  <si>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</si>
  <si>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</si>
  <si>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</si>
  <si>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</si>
  <si>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</si>
  <si>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</si>
  <si>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</si>
  <si>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</si>
  <si>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</si>
  <si>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</si>
  <si>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</si>
  <si>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</si>
  <si>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</si>
  <si>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</si>
  <si>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</si>
  <si>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</si>
  <si>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</si>
  <si>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</si>
  <si>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</si>
  <si>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</si>
  <si>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</si>
  <si>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</si>
  <si>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</si>
  <si>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</si>
  <si>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</si>
  <si>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</si>
  <si>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</si>
  <si>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</si>
  <si>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</si>
  <si>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</si>
  <si>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</si>
  <si>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</si>
  <si>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</si>
  <si>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</si>
  <si>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</si>
  <si>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</si>
  <si>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</si>
  <si>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</si>
  <si>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</si>
  <si>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</si>
  <si>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</si>
  <si>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</si>
  <si>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</si>
  <si>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</si>
  <si>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</si>
  <si>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</si>
  <si>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</si>
  <si>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</si>
  <si>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</si>
  <si>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</si>
  <si>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</si>
  <si>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</si>
  <si>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</si>
  <si>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</si>
  <si>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</si>
  <si>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</si>
  <si>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</si>
  <si>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</si>
  <si>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</si>
  <si>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</si>
  <si>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</si>
  <si>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</si>
  <si>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</si>
  <si>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</si>
  <si>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</si>
  <si>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</si>
  <si>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</si>
  <si>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</si>
  <si>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</si>
  <si>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</si>
  <si>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</si>
  <si>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</si>
  <si>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</si>
  <si>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</si>
  <si>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</si>
  <si>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</si>
  <si>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</si>
  <si>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</si>
  <si>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</si>
  <si>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</si>
  <si>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</si>
  <si>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</si>
  <si>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</si>
  <si>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</si>
  <si>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</si>
  <si>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</si>
  <si>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</si>
  <si>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</si>
  <si>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</si>
  <si>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</si>
  <si>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</si>
  <si>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</si>
  <si>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</si>
  <si>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</si>
  <si>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</si>
  <si>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</si>
  <si>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</si>
  <si>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</si>
  <si>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</si>
  <si>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</si>
  <si>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</si>
  <si>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</si>
  <si>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</si>
  <si>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</si>
  <si>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</si>
  <si>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</si>
  <si>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</si>
  <si>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</si>
  <si>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</si>
  <si>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</si>
  <si>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</si>
  <si>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</si>
  <si>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</si>
  <si>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</si>
  <si>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</si>
  <si>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</si>
  <si>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</si>
  <si>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</si>
  <si>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</si>
  <si>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</si>
  <si>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</si>
  <si>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</si>
  <si>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</si>
  <si>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</si>
  <si>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</si>
  <si>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</si>
  <si>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</si>
  <si>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</si>
  <si>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</si>
  <si>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</si>
  <si>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</si>
  <si>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</si>
  <si>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</si>
  <si>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</si>
  <si>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</si>
  <si>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</si>
  <si>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</si>
  <si>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</si>
  <si>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</si>
  <si>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</si>
  <si>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</si>
  <si>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</si>
  <si>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</si>
  <si>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</si>
  <si>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</si>
  <si>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</si>
  <si>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</si>
  <si>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</si>
  <si>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</si>
  <si>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</si>
  <si>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</si>
  <si>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</si>
  <si>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</si>
  <si>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</si>
  <si>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</si>
  <si>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</si>
  <si>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</si>
  <si>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</si>
  <si>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</si>
  <si>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</si>
  <si>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</si>
  <si>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</si>
  <si>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</si>
  <si>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</si>
  <si>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</si>
  <si>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</si>
  <si>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</si>
  <si>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</si>
  <si>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</si>
  <si>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</si>
  <si>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</si>
  <si>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</si>
  <si>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</si>
  <si>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</si>
  <si>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</si>
  <si>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</si>
  <si>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</si>
  <si>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</si>
  <si>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</si>
  <si>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</si>
  <si>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</si>
  <si>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</si>
  <si>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</si>
  <si>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</si>
  <si>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</si>
  <si>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</si>
  <si>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</si>
  <si>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</si>
  <si>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</si>
  <si>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</si>
  <si>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</si>
  <si>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</si>
  <si>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</si>
  <si>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</si>
  <si>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</si>
  <si>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</si>
  <si>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</si>
  <si>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</si>
  <si>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</si>
  <si>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</si>
  <si>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</si>
  <si>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</si>
  <si>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</si>
  <si>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</si>
  <si>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</si>
  <si>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</si>
  <si>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</si>
  <si>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</si>
  <si>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</si>
  <si>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</si>
  <si>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</si>
  <si>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</si>
  <si>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</si>
  <si>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</si>
  <si>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</si>
  <si>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</si>
  <si>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</si>
  <si>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</si>
  <si>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</si>
  <si>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</si>
  <si>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</si>
  <si>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</si>
  <si>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</si>
  <si>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</si>
  <si>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</si>
  <si>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</si>
  <si>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</si>
  <si>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</si>
  <si>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</si>
  <si>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</si>
  <si>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</si>
  <si>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</si>
  <si>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</si>
  <si>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</si>
  <si>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</si>
  <si>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</si>
  <si>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</si>
  <si>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</si>
  <si>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</si>
  <si>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</si>
  <si>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</si>
  <si>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</si>
  <si>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</si>
  <si>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</si>
  <si>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</si>
  <si>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</si>
  <si>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</si>
  <si>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</si>
  <si>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</si>
  <si>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</si>
  <si>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</si>
  <si>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</si>
  <si>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</si>
  <si>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</si>
  <si>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</si>
  <si>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</si>
  <si>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</si>
  <si>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</si>
  <si>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</si>
  <si>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</si>
  <si>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</si>
  <si>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</si>
  <si>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</si>
  <si>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</si>
  <si>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</si>
  <si>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</si>
  <si>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</si>
  <si>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</si>
  <si>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</si>
  <si>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</si>
  <si>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</si>
  <si>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</si>
  <si>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</si>
  <si>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</si>
  <si>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</si>
  <si>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</si>
  <si>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</si>
  <si>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</si>
  <si>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</si>
  <si>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</si>
  <si>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</si>
  <si>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</si>
  <si>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</si>
  <si>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</si>
  <si>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</si>
  <si>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</si>
  <si>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</si>
  <si>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</si>
  <si>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</si>
  <si>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</si>
  <si>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</si>
  <si>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</si>
  <si>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</si>
  <si>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</si>
  <si>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</si>
  <si>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</si>
  <si>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</si>
  <si>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</si>
  <si>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</si>
  <si>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</si>
  <si>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</si>
  <si>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</si>
  <si>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</si>
  <si>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</si>
  <si>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</si>
  <si>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</si>
  <si>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</si>
  <si>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</si>
  <si>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</si>
  <si>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</si>
  <si>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</si>
  <si>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</si>
  <si>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</si>
  <si>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</si>
  <si>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</si>
  <si>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</si>
  <si>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</si>
  <si>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</si>
  <si>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</si>
  <si>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</si>
  <si>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</si>
  <si>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</si>
  <si>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</si>
  <si>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</si>
  <si>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</si>
  <si>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</si>
  <si>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</si>
  <si>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</si>
  <si>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</si>
  <si>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</si>
  <si>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</si>
  <si>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</si>
  <si>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</si>
  <si>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</si>
  <si>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</si>
  <si>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</si>
  <si>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</si>
  <si>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</si>
  <si>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</si>
  <si>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</si>
  <si>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</si>
  <si>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</si>
  <si>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</si>
  <si>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</si>
  <si>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</si>
  <si>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</si>
  <si>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</si>
  <si>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</si>
  <si>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</si>
  <si>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</si>
  <si>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</si>
  <si>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</si>
  <si>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</si>
  <si>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</si>
  <si>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</si>
  <si>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</si>
  <si>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</si>
  <si>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</si>
  <si>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</si>
  <si>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</si>
  <si>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</si>
  <si>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</si>
  <si>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</si>
  <si>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</si>
  <si>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</si>
  <si>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</si>
  <si>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</si>
  <si>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</si>
  <si>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</si>
  <si>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</si>
  <si>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</si>
  <si>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</si>
  <si>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</si>
  <si>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</si>
  <si>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</si>
  <si>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</si>
  <si>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</si>
  <si>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</si>
  <si>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</si>
  <si>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</si>
  <si>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</si>
  <si>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</si>
  <si>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</si>
  <si>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</si>
  <si>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</si>
  <si>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</si>
  <si>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</si>
  <si>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</si>
  <si>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</si>
  <si>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</si>
  <si>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</si>
  <si>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</si>
  <si>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</si>
  <si>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</si>
  <si>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</si>
  <si>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</si>
  <si>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</si>
  <si>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</si>
  <si>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</si>
  <si>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</si>
  <si>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</si>
  <si>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</si>
  <si>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</si>
  <si>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</si>
  <si>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</si>
  <si>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</si>
  <si>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</si>
  <si>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</si>
  <si>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</si>
  <si>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</si>
  <si>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</si>
  <si>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</si>
  <si>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</si>
  <si>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</si>
  <si>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</si>
  <si>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</si>
  <si>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</si>
  <si>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</si>
  <si>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</si>
  <si>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</si>
  <si>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</si>
  <si>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</si>
  <si>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</si>
  <si>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</si>
  <si>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</si>
  <si>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</si>
  <si>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</si>
  <si>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</si>
  <si>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</si>
  <si>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</si>
  <si>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</si>
  <si>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</si>
  <si>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</si>
  <si>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</si>
  <si>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</si>
  <si>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</si>
  <si>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</si>
  <si>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</si>
  <si>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</si>
  <si>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</si>
  <si>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</si>
  <si>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</si>
  <si>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</si>
  <si>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</si>
  <si>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</si>
  <si>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</si>
  <si>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</si>
  <si>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</si>
  <si>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</si>
  <si>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</si>
  <si>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</si>
  <si>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</si>
  <si>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</si>
  <si>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</si>
  <si>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</si>
  <si>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</si>
  <si>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</si>
  <si>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</si>
  <si>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</si>
  <si>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</si>
  <si>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</si>
  <si>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</si>
  <si>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</si>
  <si>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</si>
  <si>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</si>
  <si>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</si>
  <si>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</si>
  <si>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</si>
  <si>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</si>
  <si>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</si>
  <si>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</si>
  <si>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</si>
  <si>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</si>
  <si>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</si>
  <si>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</si>
  <si>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</si>
  <si>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</si>
  <si>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</si>
  <si>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</si>
  <si>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</si>
  <si>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</si>
  <si>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</si>
  <si>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</si>
  <si>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</si>
  <si>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</si>
  <si>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</si>
  <si>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</si>
  <si>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</si>
  <si>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</si>
  <si>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</si>
  <si>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</si>
  <si>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</si>
  <si>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</si>
  <si>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</si>
  <si>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</si>
  <si>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</si>
  <si>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</si>
  <si>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</si>
  <si>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</si>
  <si>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</si>
  <si>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</si>
  <si>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</si>
  <si>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</si>
  <si>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</si>
  <si>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</si>
  <si>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</si>
  <si>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</si>
  <si>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</si>
  <si>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</si>
  <si>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</si>
  <si>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</si>
  <si>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</si>
  <si>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</si>
  <si>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</si>
  <si>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</si>
  <si>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</si>
  <si>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</si>
  <si>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</si>
  <si>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</si>
  <si>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</si>
  <si>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</si>
  <si>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</si>
  <si>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</si>
  <si>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</si>
  <si>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</si>
  <si>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</si>
  <si>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</si>
  <si>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</si>
  <si>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</si>
  <si>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</si>
  <si>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</si>
  <si>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</si>
  <si>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</si>
  <si>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</si>
  <si>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</si>
  <si>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</si>
  <si>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</si>
  <si>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</si>
  <si>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</si>
  <si>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</si>
  <si>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</si>
  <si>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</si>
  <si>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</si>
  <si>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</si>
  <si>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</si>
  <si>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</si>
  <si>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</si>
  <si>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</si>
  <si>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</si>
  <si>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</si>
  <si>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</si>
  <si>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</si>
  <si>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</si>
  <si>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</si>
  <si>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</si>
  <si>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</si>
  <si>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</si>
  <si>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</si>
  <si>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</si>
  <si>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</si>
  <si>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</si>
  <si>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</si>
  <si>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</si>
  <si>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</si>
  <si>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</si>
  <si>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</si>
  <si>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</si>
  <si>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</si>
  <si>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</si>
  <si>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</si>
  <si>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</si>
  <si>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</si>
  <si>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</si>
  <si>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</si>
  <si>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</si>
  <si>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</si>
  <si>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</si>
  <si>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</si>
  <si>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</si>
  <si>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</si>
  <si>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</si>
  <si>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</si>
  <si>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</si>
  <si>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</si>
  <si>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</si>
  <si>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</si>
  <si>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</si>
  <si>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</si>
  <si>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</si>
  <si>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</si>
  <si>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</si>
  <si>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</si>
  <si>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</si>
  <si>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</si>
  <si>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</si>
  <si>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</si>
  <si>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</si>
  <si>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</si>
  <si>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</si>
  <si>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</si>
  <si>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</si>
  <si>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</si>
  <si>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</si>
  <si>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</si>
  <si>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</si>
  <si>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</si>
  <si>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</si>
  <si>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</si>
  <si>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</si>
  <si>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</si>
  <si>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</si>
  <si>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</si>
  <si>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</si>
  <si>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</si>
  <si>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</si>
  <si>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</si>
  <si>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</si>
  <si>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</si>
  <si>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</si>
  <si>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</si>
  <si>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</si>
  <si>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</si>
  <si>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</si>
  <si>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</si>
  <si>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</si>
  <si>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</si>
  <si>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</si>
  <si>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</si>
  <si>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</si>
  <si>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</si>
  <si>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</si>
  <si>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</si>
  <si>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</si>
  <si>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</si>
  <si>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</si>
  <si>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</si>
  <si>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</si>
  <si>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</si>
  <si>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</si>
  <si>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</si>
  <si>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</si>
  <si>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</si>
  <si>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</si>
  <si>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</si>
  <si>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</si>
  <si>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</si>
  <si>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</si>
  <si>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</si>
  <si>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</si>
  <si>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</si>
  <si>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</si>
  <si>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</si>
  <si>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</si>
  <si>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</si>
  <si>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</si>
  <si>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</si>
  <si>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</si>
  <si>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</si>
  <si>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</si>
  <si>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</si>
  <si>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</si>
  <si>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</si>
  <si>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</si>
  <si>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</si>
  <si>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</si>
  <si>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</si>
  <si>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</si>
  <si>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</si>
  <si>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</si>
  <si>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</si>
  <si>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</si>
  <si>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</si>
  <si>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</si>
  <si>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</si>
  <si>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</si>
  <si>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</si>
  <si>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</si>
  <si>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</si>
  <si>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</si>
  <si>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</si>
  <si>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</si>
  <si>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</si>
  <si>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</si>
  <si>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</si>
  <si>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</si>
  <si>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</si>
  <si>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</si>
  <si>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</si>
  <si>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</si>
  <si>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</si>
  <si>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</si>
  <si>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</si>
  <si>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</si>
  <si>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</si>
  <si>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</si>
  <si>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</si>
  <si>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</si>
  <si>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</si>
  <si>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</si>
  <si>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</si>
  <si>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</si>
  <si>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</si>
  <si>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</si>
  <si>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</si>
  <si>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</si>
  <si>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</si>
  <si>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</si>
  <si>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</si>
  <si>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</si>
  <si>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</si>
  <si>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</si>
  <si>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</si>
  <si>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</si>
  <si>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</si>
  <si>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</si>
  <si>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</si>
  <si>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</si>
  <si>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</si>
  <si>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</si>
  <si>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</si>
  <si>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</si>
  <si>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</si>
  <si>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</si>
  <si>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</si>
  <si>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</si>
  <si>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</si>
  <si>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</si>
  <si>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</si>
  <si>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</si>
  <si>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</si>
  <si>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</si>
  <si>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</si>
  <si>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</si>
  <si>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</si>
  <si>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</si>
  <si>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</si>
  <si>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</si>
  <si>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</si>
  <si>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</si>
  <si>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</si>
  <si>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</si>
  <si>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</si>
  <si>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</si>
  <si>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</si>
  <si>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</si>
  <si>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</si>
  <si>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</si>
  <si>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</si>
  <si>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</si>
  <si>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</si>
  <si>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</si>
  <si>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</si>
  <si>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</si>
  <si>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</si>
  <si>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</si>
  <si>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</si>
  <si>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</si>
  <si>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</si>
  <si>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</si>
  <si>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</si>
  <si>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</si>
  <si>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</si>
  <si>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</si>
  <si>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</si>
  <si>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</si>
  <si>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</si>
  <si>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</si>
  <si>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</si>
  <si>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</si>
  <si>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</si>
  <si>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</si>
  <si>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</si>
  <si>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</si>
  <si>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</si>
  <si>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</si>
  <si>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</si>
  <si>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</si>
  <si>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</si>
  <si>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</si>
  <si>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</si>
  <si>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</si>
  <si>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</si>
  <si>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</si>
  <si>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</si>
  <si>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</si>
  <si>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</si>
  <si>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</si>
  <si>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</si>
  <si>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</si>
  <si>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</si>
  <si>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</si>
  <si>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</si>
  <si>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</si>
  <si>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</si>
  <si>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</si>
  <si>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</si>
  <si>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</si>
  <si>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</si>
  <si>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</si>
  <si>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</si>
  <si>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</si>
  <si>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</si>
  <si>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</si>
  <si>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</si>
  <si>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</si>
  <si>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</si>
  <si>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</si>
  <si>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</si>
  <si>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</si>
  <si>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</si>
  <si>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</si>
  <si>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</si>
  <si>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</si>
  <si>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</si>
  <si>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</si>
  <si>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</si>
  <si>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</si>
  <si>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</si>
  <si>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</si>
  <si>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</si>
  <si>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</si>
  <si>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</si>
  <si>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</si>
  <si>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</si>
  <si>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</si>
  <si>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</si>
  <si>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</si>
  <si>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</si>
  <si>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</si>
  <si>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</si>
  <si>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</si>
  <si>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</si>
  <si>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</si>
  <si>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</si>
  <si>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</si>
  <si>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</si>
  <si>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</si>
  <si>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</si>
  <si>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</si>
  <si>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</si>
  <si>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</si>
  <si>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</si>
  <si>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</si>
  <si>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</si>
  <si>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</si>
  <si>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</si>
  <si>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</si>
  <si>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</si>
  <si>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</si>
  <si>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</si>
  <si>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</si>
  <si>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</si>
  <si>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</si>
  <si>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</si>
  <si>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</si>
  <si>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</si>
  <si>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</si>
  <si>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</si>
  <si>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</si>
  <si>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</si>
  <si>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</si>
  <si>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</si>
  <si>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</si>
  <si>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</si>
  <si>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</si>
  <si>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</si>
  <si>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</si>
  <si>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</si>
  <si>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</si>
  <si>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</si>
  <si>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</si>
  <si>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</si>
  <si>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</si>
  <si>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</si>
  <si>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</si>
  <si>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</si>
  <si>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</si>
  <si>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</si>
  <si>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</si>
  <si>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</si>
  <si>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</si>
  <si>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</si>
  <si>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</si>
  <si>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</si>
  <si>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</si>
  <si>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</si>
  <si>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</si>
  <si>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</si>
  <si>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</si>
  <si>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</si>
  <si>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</si>
  <si>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</si>
  <si>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</si>
  <si>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</si>
  <si>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</si>
  <si>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</si>
  <si>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</si>
  <si>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</si>
  <si>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</si>
  <si>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</si>
  <si>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</si>
  <si>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</si>
  <si>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</si>
  <si>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</si>
  <si>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</si>
  <si>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</si>
  <si>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</si>
  <si>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</si>
  <si>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</si>
  <si>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</si>
  <si>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</si>
  <si>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</si>
  <si>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</si>
  <si>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</si>
  <si>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</si>
  <si>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</si>
  <si>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</si>
  <si>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</si>
  <si>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</si>
  <si>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</si>
  <si>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</si>
  <si>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</si>
  <si>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</si>
  <si>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</si>
  <si>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</si>
  <si>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</si>
  <si>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</si>
  <si>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</si>
  <si>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</si>
  <si>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</si>
  <si>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</si>
  <si>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</si>
  <si>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</si>
  <si>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</si>
  <si>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</si>
  <si>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</si>
  <si>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</si>
  <si>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</si>
  <si>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</si>
  <si>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</si>
  <si>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</si>
  <si>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</si>
  <si>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</si>
  <si>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</si>
  <si>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</si>
  <si>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</si>
  <si>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</si>
  <si>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</si>
  <si>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</si>
  <si>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</si>
  <si>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</si>
  <si>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</si>
  <si>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</si>
  <si>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</si>
  <si>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</si>
  <si>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</si>
  <si>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</si>
  <si>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</si>
  <si>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</si>
  <si>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</si>
  <si>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</si>
  <si>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</si>
  <si>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</si>
  <si>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</si>
  <si>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</si>
  <si>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</si>
  <si>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</si>
  <si>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</si>
  <si>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</si>
  <si>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</si>
  <si>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</si>
  <si>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</si>
  <si>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</si>
  <si>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</si>
  <si>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</si>
  <si>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</si>
  <si>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</si>
  <si>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</si>
  <si>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</si>
  <si>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</si>
  <si>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</si>
  <si>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</si>
  <si>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</si>
  <si>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</si>
  <si>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</si>
  <si>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</si>
  <si>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</si>
  <si>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</si>
  <si>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</si>
  <si>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</si>
  <si>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</si>
  <si>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</si>
  <si>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</si>
  <si>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</si>
  <si>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</si>
  <si>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</si>
  <si>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</si>
  <si>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</si>
  <si>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</si>
  <si>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</si>
  <si>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</si>
  <si>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</si>
  <si>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</si>
  <si>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</si>
  <si>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</si>
  <si>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</si>
  <si>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</si>
  <si>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</si>
  <si>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</si>
  <si>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</si>
  <si>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</si>
  <si>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</si>
  <si>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</si>
  <si>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</si>
  <si>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</si>
  <si>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</si>
  <si>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</si>
  <si>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</si>
  <si>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</si>
  <si>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</si>
  <si>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</si>
  <si>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</si>
  <si>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</si>
  <si>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</si>
  <si>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</si>
  <si>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</si>
  <si>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</si>
  <si>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</si>
  <si>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</si>
  <si>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</si>
  <si>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</si>
  <si>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</si>
  <si>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</si>
  <si>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</si>
  <si>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</si>
  <si>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</si>
  <si>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</si>
  <si>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</si>
  <si>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</si>
  <si>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</si>
  <si>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</si>
  <si>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</si>
  <si>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</si>
  <si>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</si>
  <si>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</si>
  <si>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</si>
  <si>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</si>
  <si>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</si>
  <si>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</si>
  <si>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</si>
  <si>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</si>
  <si>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</si>
  <si>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</si>
  <si>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</si>
  <si>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</si>
  <si>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</si>
  <si>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</si>
  <si>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</si>
  <si>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</si>
  <si>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</si>
  <si>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</si>
  <si>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</si>
  <si>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</si>
  <si>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</si>
  <si>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</si>
  <si>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</si>
  <si>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</si>
  <si>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</si>
  <si>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</si>
  <si>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</si>
  <si>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</si>
  <si>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</si>
  <si>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</si>
  <si>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</si>
  <si>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</si>
  <si>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</si>
  <si>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</si>
  <si>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</si>
  <si>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</si>
  <si>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</si>
  <si>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</si>
  <si>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</si>
  <si>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</si>
  <si>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</si>
  <si>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</si>
  <si>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</si>
  <si>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</si>
  <si>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</si>
  <si>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</si>
  <si>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</si>
  <si>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</si>
  <si>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</si>
  <si>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</si>
  <si>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</si>
  <si>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</si>
  <si>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</si>
  <si>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</si>
  <si>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</si>
  <si>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</si>
  <si>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</si>
  <si>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</si>
  <si>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</si>
  <si>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</si>
  <si>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</si>
  <si>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</si>
  <si>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</si>
  <si>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</si>
  <si>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</si>
  <si>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</si>
  <si>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</si>
  <si>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</si>
  <si>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</si>
  <si>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</si>
  <si>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</si>
  <si>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</si>
  <si>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</si>
  <si>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</si>
  <si>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</si>
  <si>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</si>
  <si>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</si>
  <si>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</si>
  <si>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</si>
  <si>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</si>
  <si>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</si>
  <si>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</si>
  <si>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</si>
  <si>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</si>
  <si>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</si>
  <si>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</si>
  <si>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</si>
  <si>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</si>
  <si>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</si>
  <si>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</si>
  <si>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</si>
  <si>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</si>
  <si>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</si>
  <si>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</si>
  <si>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</si>
  <si>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</si>
  <si>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</si>
  <si>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</si>
  <si>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</si>
  <si>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</si>
  <si>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</si>
  <si>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</si>
  <si>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</si>
  <si>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</si>
  <si>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</si>
  <si>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</si>
  <si>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</si>
  <si>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</si>
  <si>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</si>
  <si>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</si>
  <si>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</si>
  <si>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</si>
  <si>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</si>
  <si>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</si>
  <si>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</si>
  <si>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</si>
  <si>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</si>
  <si>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</si>
  <si>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</si>
  <si>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</si>
  <si>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</si>
  <si>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</si>
  <si>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</si>
  <si>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</si>
  <si>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</si>
  <si>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</si>
  <si>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</si>
  <si>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</si>
  <si>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</si>
  <si>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</si>
  <si>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</si>
  <si>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</si>
  <si>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</si>
  <si>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</si>
  <si>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</si>
  <si>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</si>
  <si>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</si>
  <si>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</si>
  <si>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</si>
  <si>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</si>
  <si>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</si>
  <si>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</si>
  <si>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</si>
  <si>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</si>
  <si>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</si>
  <si>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</si>
  <si>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</si>
  <si>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</si>
  <si>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</si>
  <si>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</si>
  <si>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</si>
  <si>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</si>
  <si>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</si>
  <si>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</si>
  <si>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</si>
  <si>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</si>
  <si>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</si>
  <si>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</si>
  <si>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</si>
  <si>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</si>
  <si>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</si>
  <si>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</si>
  <si>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</si>
  <si>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</si>
  <si>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</si>
  <si>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</si>
  <si>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</si>
  <si>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</si>
  <si>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</si>
  <si>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</si>
  <si>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</si>
  <si>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</si>
  <si>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</si>
  <si>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</si>
  <si>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</si>
  <si>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</si>
  <si>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</si>
  <si>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</si>
  <si>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</si>
  <si>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</si>
  <si>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</si>
  <si>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</si>
  <si>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</si>
  <si>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</si>
  <si>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</si>
  <si>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</si>
  <si>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</si>
  <si>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</si>
  <si>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</si>
  <si>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</si>
  <si>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</si>
  <si>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</si>
  <si>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</si>
  <si>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</si>
  <si>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</si>
  <si>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</si>
  <si>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</si>
  <si>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</si>
  <si>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</si>
  <si>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</si>
  <si>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</si>
  <si>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</si>
  <si>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</si>
  <si>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</si>
  <si>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</si>
  <si>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</si>
  <si>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</si>
  <si>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</si>
  <si>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</si>
  <si>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</si>
  <si>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</si>
  <si>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</si>
  <si>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</si>
  <si>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</si>
  <si>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</si>
  <si>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</si>
  <si>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</si>
  <si>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</si>
  <si>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</si>
  <si>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</si>
  <si>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</si>
  <si>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</si>
  <si>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</si>
  <si>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</si>
  <si>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</si>
  <si>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</si>
  <si>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</si>
  <si>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</si>
  <si>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</si>
  <si>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</si>
  <si>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</si>
  <si>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</si>
  <si>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</si>
  <si>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</si>
  <si>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</si>
  <si>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</si>
  <si>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</si>
  <si>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</si>
  <si>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</si>
  <si>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</si>
  <si>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</si>
  <si>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</si>
  <si>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</si>
  <si>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</si>
  <si>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</si>
  <si>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</si>
  <si>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</si>
  <si>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</si>
  <si>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</si>
  <si>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</si>
  <si>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</si>
  <si>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</si>
  <si>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</si>
  <si>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</si>
  <si>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</si>
  <si>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</si>
  <si>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</si>
  <si>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</si>
  <si>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</si>
  <si>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</si>
  <si>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</si>
  <si>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</si>
  <si>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</si>
  <si>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</si>
  <si>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</si>
  <si>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</si>
  <si>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</si>
  <si>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</si>
  <si>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</si>
  <si>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</si>
  <si>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</si>
  <si>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</si>
  <si>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</si>
  <si>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</si>
  <si>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</si>
  <si>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</si>
  <si>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</si>
  <si>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</si>
  <si>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</si>
  <si>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</si>
  <si>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</si>
  <si>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</si>
  <si>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</si>
  <si>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</si>
  <si>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</si>
  <si>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</si>
  <si>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</si>
  <si>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</si>
  <si>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</si>
  <si>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</si>
  <si>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</si>
  <si>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</si>
  <si>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</si>
  <si>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</si>
  <si>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</si>
  <si>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</si>
  <si>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</si>
  <si>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</si>
  <si>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</si>
  <si>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</si>
  <si>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</si>
  <si>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</si>
  <si>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</si>
  <si>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</si>
  <si>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</si>
  <si>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</si>
  <si>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</si>
  <si>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</si>
  <si>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</si>
  <si>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</si>
  <si>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</si>
  <si>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</si>
  <si>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</si>
  <si>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</si>
  <si>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</si>
  <si>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</si>
  <si>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</si>
  <si>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</si>
  <si>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</si>
  <si>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</si>
  <si>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</si>
  <si>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</si>
  <si>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</si>
  <si>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</si>
  <si>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</si>
  <si>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</si>
  <si>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</si>
  <si>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</si>
  <si>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</si>
  <si>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</si>
  <si>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</si>
  <si>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</si>
  <si>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</si>
  <si>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</si>
  <si>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</si>
  <si>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</si>
  <si>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</si>
  <si>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</si>
  <si>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</si>
  <si>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</si>
  <si>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</si>
  <si>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</si>
  <si>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</si>
  <si>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</si>
  <si>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</si>
  <si>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</si>
  <si>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</si>
  <si>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</si>
  <si>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</si>
  <si>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</si>
  <si>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</si>
  <si>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</si>
  <si>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</si>
  <si>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</si>
  <si>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</si>
  <si>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</si>
  <si>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</si>
  <si>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</si>
  <si>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</si>
  <si>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</si>
  <si>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</si>
  <si>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</si>
  <si>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</si>
  <si>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</si>
  <si>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</si>
  <si>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</si>
  <si>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</si>
  <si>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</si>
  <si>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</si>
  <si>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</si>
  <si>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</si>
  <si>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</si>
  <si>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</si>
  <si>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</si>
  <si>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</si>
  <si>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</si>
  <si>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</si>
  <si>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</si>
  <si>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</si>
  <si>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</si>
  <si>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</si>
  <si>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</si>
  <si>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</si>
  <si>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</si>
  <si>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</si>
  <si>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</si>
  <si>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</si>
  <si>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</si>
  <si>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</si>
  <si>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</si>
  <si>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</si>
  <si>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</si>
  <si>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</si>
  <si>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</si>
  <si>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</si>
  <si>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</si>
  <si>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</si>
  <si>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</si>
  <si>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</si>
  <si>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</si>
  <si>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</si>
  <si>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</si>
  <si>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</si>
  <si>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</si>
  <si>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</si>
  <si>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</si>
  <si>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</si>
  <si>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</si>
  <si>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</si>
  <si>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</si>
  <si>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</si>
  <si>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</si>
  <si>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</si>
  <si>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</si>
  <si>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</si>
  <si>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</si>
  <si>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</si>
  <si>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</si>
  <si>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</si>
  <si>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</si>
  <si>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</si>
  <si>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</si>
  <si>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</si>
  <si>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</si>
  <si>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</si>
  <si>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</si>
  <si>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</si>
  <si>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</si>
  <si>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</si>
  <si>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</si>
  <si>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</si>
  <si>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</si>
  <si>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</si>
  <si>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</si>
  <si>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</si>
  <si>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</si>
  <si>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</si>
  <si>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</si>
  <si>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</si>
  <si>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</si>
  <si>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</si>
  <si>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</si>
  <si>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</si>
  <si>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</si>
  <si>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</si>
  <si>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</si>
  <si>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</si>
  <si>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</si>
  <si>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</si>
  <si>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</si>
  <si>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</si>
  <si>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</si>
  <si>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</si>
  <si>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</si>
  <si>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</si>
  <si>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</si>
  <si>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</si>
  <si>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</si>
  <si>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</si>
  <si>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</si>
  <si>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</si>
  <si>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</si>
  <si>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</si>
  <si>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</si>
  <si>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</si>
  <si>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</si>
  <si>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</si>
  <si>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</si>
  <si>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</si>
  <si>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</si>
  <si>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</si>
  <si>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</si>
  <si>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</si>
  <si>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</si>
  <si>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</si>
  <si>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</si>
  <si>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</si>
  <si>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</si>
  <si>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</si>
  <si>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</si>
  <si>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</si>
  <si>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</si>
  <si>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</si>
  <si>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</si>
  <si>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</si>
  <si>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</si>
  <si>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</si>
  <si>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</si>
  <si>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</si>
  <si>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</si>
  <si>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</si>
  <si>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</si>
  <si>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</si>
  <si>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</si>
  <si>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</si>
  <si>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</si>
  <si>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</si>
  <si>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</si>
  <si>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</si>
  <si>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</si>
  <si>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</si>
  <si>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</si>
  <si>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</si>
  <si>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</si>
  <si>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</si>
  <si>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</si>
  <si>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</si>
  <si>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</si>
  <si>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</si>
  <si>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</si>
  <si>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</si>
  <si>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</si>
  <si>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</si>
  <si>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</si>
  <si>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</si>
  <si>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</si>
  <si>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</si>
  <si>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</si>
  <si>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</si>
  <si>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</si>
  <si>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</si>
  <si>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</si>
  <si>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</si>
  <si>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</si>
  <si>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</si>
  <si>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</si>
  <si>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</si>
  <si>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</si>
  <si>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</si>
  <si>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</si>
  <si>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</si>
  <si>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</si>
  <si>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</si>
  <si>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</si>
  <si>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</si>
  <si>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</si>
  <si>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</si>
  <si>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</si>
  <si>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</si>
  <si>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</si>
  <si>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</si>
  <si>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</si>
  <si>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</si>
  <si>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</si>
  <si>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</si>
  <si>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</si>
  <si>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</si>
  <si>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</si>
  <si>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</si>
  <si>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</si>
  <si>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</si>
  <si>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</si>
  <si>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</si>
  <si>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</si>
  <si>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</si>
  <si>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</si>
  <si>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</si>
  <si>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</si>
  <si>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</si>
  <si>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</si>
  <si>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</si>
  <si>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</si>
  <si>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</si>
  <si>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</si>
  <si>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</si>
  <si>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</si>
  <si>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</si>
  <si>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</si>
  <si>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</si>
  <si>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</si>
  <si>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</si>
  <si>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</si>
  <si>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</si>
  <si>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</si>
  <si>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</si>
  <si>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</si>
  <si>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</si>
  <si>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</si>
  <si>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</si>
  <si>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</si>
  <si>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</si>
  <si>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</si>
  <si>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</si>
  <si>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</si>
  <si>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</si>
  <si>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</si>
  <si>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</si>
  <si>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</si>
  <si>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</si>
  <si>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</si>
  <si>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</si>
  <si>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</si>
  <si>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</si>
  <si>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</si>
  <si>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</si>
  <si>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</si>
  <si>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</si>
  <si>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</si>
  <si>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</si>
  <si>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</si>
  <si>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</si>
  <si>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</si>
  <si>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</si>
  <si>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</si>
  <si>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</si>
  <si>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</si>
  <si>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</si>
  <si>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</si>
  <si>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</si>
  <si>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</si>
  <si>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</si>
  <si>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</si>
  <si>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</si>
  <si>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</si>
  <si>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</si>
  <si>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</si>
  <si>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</si>
  <si>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</si>
  <si>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</si>
  <si>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</si>
  <si>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</si>
  <si>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</si>
  <si>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</si>
  <si>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</si>
  <si>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</si>
  <si>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</si>
  <si>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</si>
  <si>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</si>
  <si>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</si>
  <si>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</si>
  <si>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</si>
  <si>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</si>
  <si>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</si>
  <si>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</si>
  <si>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</si>
  <si>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</si>
  <si>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</si>
  <si>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</si>
  <si>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</si>
  <si>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</si>
  <si>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</si>
  <si>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</si>
  <si>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</si>
  <si>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</si>
  <si>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</si>
  <si>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</si>
  <si>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</si>
  <si>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</si>
  <si>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</si>
  <si>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</si>
  <si>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</si>
  <si>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</si>
  <si>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</si>
  <si>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</si>
  <si>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</si>
  <si>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</si>
  <si>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</si>
  <si>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</si>
  <si>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</si>
  <si>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</si>
  <si>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</si>
  <si>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</si>
  <si>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</si>
  <si>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</si>
  <si>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</si>
  <si>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</si>
  <si>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</si>
  <si>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</si>
  <si>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</si>
  <si>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</si>
  <si>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</si>
  <si>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</si>
  <si>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</si>
  <si>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</si>
  <si>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</si>
  <si>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</si>
  <si>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</si>
  <si>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</si>
  <si>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</si>
  <si>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</si>
  <si>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</si>
  <si>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</si>
  <si>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</si>
  <si>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</si>
  <si>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</si>
  <si>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</si>
  <si>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</si>
  <si>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</si>
  <si>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</si>
  <si>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</si>
  <si>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</si>
  <si>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</si>
  <si>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</si>
  <si>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</si>
  <si>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</si>
  <si>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</si>
  <si>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</si>
  <si>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</si>
  <si>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</si>
  <si>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</si>
  <si>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</si>
  <si>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</si>
  <si>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</si>
  <si>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</si>
  <si>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</si>
  <si>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</si>
  <si>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</si>
  <si>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</si>
  <si>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</si>
  <si>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</si>
  <si>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</si>
  <si>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</si>
  <si>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</si>
  <si>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</si>
  <si>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</si>
  <si>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</si>
  <si>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</si>
  <si>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</si>
  <si>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</si>
  <si>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</si>
  <si>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</si>
  <si>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</si>
  <si>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</si>
  <si>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</si>
  <si>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</si>
  <si>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</si>
  <si>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</si>
  <si>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</si>
  <si>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</si>
  <si>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</si>
  <si>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</si>
  <si>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</si>
  <si>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</si>
  <si>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</si>
  <si>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</si>
  <si>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</si>
  <si>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</si>
  <si>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</si>
  <si>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</si>
  <si>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</si>
  <si>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</si>
  <si>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</si>
  <si>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</si>
  <si>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</si>
  <si>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</si>
  <si>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</si>
  <si>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</si>
  <si>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</si>
  <si>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</si>
  <si>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</si>
  <si>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</si>
  <si>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</si>
  <si>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</si>
  <si>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</si>
  <si>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</si>
  <si>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</si>
  <si>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</si>
  <si>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</si>
  <si>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</si>
  <si>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</si>
  <si>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</si>
  <si>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</si>
  <si>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</si>
  <si>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</si>
  <si>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</si>
  <si>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</si>
  <si>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</si>
  <si>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</si>
  <si>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</si>
  <si>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</si>
  <si>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</si>
  <si>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</si>
  <si>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</si>
  <si>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</si>
  <si>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</si>
  <si>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</si>
  <si>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</si>
  <si>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</si>
  <si>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</si>
  <si>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</si>
  <si>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</si>
  <si>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</si>
  <si>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</si>
  <si>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</si>
  <si>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</si>
  <si>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</si>
  <si>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</si>
  <si>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</si>
  <si>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</si>
  <si>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</si>
  <si>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</si>
  <si>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</si>
  <si>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</si>
  <si>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</si>
  <si>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</si>
  <si>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</si>
  <si>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</si>
  <si>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</si>
  <si>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</si>
  <si>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</si>
  <si>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</si>
  <si>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</si>
  <si>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</si>
  <si>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</si>
  <si>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</si>
  <si>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</si>
  <si>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</si>
  <si>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</si>
  <si>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</si>
  <si>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</si>
  <si>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</si>
  <si>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</si>
  <si>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</si>
  <si>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</si>
  <si>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</si>
  <si>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</si>
  <si>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</si>
  <si>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</si>
  <si>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</si>
  <si>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</si>
  <si>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</si>
  <si>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</si>
  <si>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</si>
  <si>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</si>
  <si>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</si>
  <si>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</si>
  <si>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</si>
  <si>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</si>
  <si>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</si>
  <si>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</si>
  <si>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</si>
  <si>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</si>
  <si>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</si>
  <si>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</si>
  <si>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</si>
  <si>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</si>
  <si>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</si>
  <si>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</si>
  <si>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</si>
  <si>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</si>
  <si>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</si>
  <si>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</si>
  <si>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</si>
  <si>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</si>
  <si>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</si>
  <si>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</si>
  <si>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</si>
  <si>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</si>
  <si>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</si>
  <si>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</si>
  <si>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</si>
  <si>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</si>
  <si>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</si>
  <si>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</si>
  <si>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</si>
  <si>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</si>
  <si>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</si>
  <si>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</si>
  <si>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</si>
  <si>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</si>
  <si>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</si>
  <si>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</si>
  <si>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</si>
  <si>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</si>
  <si>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</si>
  <si>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</si>
  <si>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</si>
  <si>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</si>
  <si>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</si>
  <si>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</si>
  <si>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</si>
  <si>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</si>
  <si>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</si>
  <si>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</si>
  <si>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</si>
  <si>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</si>
  <si>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</si>
  <si>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</si>
  <si>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</si>
  <si>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</si>
  <si>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</si>
  <si>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</si>
  <si>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</si>
  <si>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</si>
  <si>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</si>
  <si>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</si>
  <si>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</si>
  <si>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</si>
  <si>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</si>
  <si>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</si>
  <si>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</si>
  <si>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</si>
  <si>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</si>
  <si>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</si>
  <si>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</si>
  <si>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</si>
  <si>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</si>
  <si>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</si>
  <si>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</si>
  <si>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</si>
  <si>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</si>
  <si>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</si>
  <si>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</si>
  <si>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</si>
  <si>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</si>
  <si>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</si>
  <si>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</si>
  <si>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</si>
  <si>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</si>
  <si>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</si>
  <si>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</si>
  <si>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</si>
  <si>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</si>
  <si>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</si>
  <si>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</si>
  <si>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</si>
  <si>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</si>
  <si>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</si>
  <si>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</si>
  <si>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</si>
  <si>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</si>
  <si>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</si>
  <si>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</si>
  <si>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</si>
  <si>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</si>
  <si>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</si>
  <si>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</si>
  <si>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</si>
  <si>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</si>
  <si>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</si>
  <si>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</si>
  <si>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</si>
  <si>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</si>
  <si>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</si>
  <si>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</si>
  <si>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</si>
  <si>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</si>
  <si>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</si>
  <si>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</si>
  <si>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</si>
  <si>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</si>
  <si>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</si>
  <si>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</si>
  <si>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</si>
  <si>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</si>
  <si>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</si>
  <si>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</si>
  <si>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</si>
  <si>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</si>
  <si>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</si>
  <si>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</si>
  <si>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</si>
  <si>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</si>
  <si>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</si>
  <si>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</si>
  <si>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</si>
  <si>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</si>
  <si>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</si>
  <si>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</si>
  <si>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</si>
  <si>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</si>
  <si>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</si>
  <si>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</si>
  <si>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</si>
  <si>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</si>
  <si>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</si>
  <si>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</si>
  <si>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</si>
  <si>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</si>
  <si>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</si>
  <si>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</si>
  <si>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</si>
  <si>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</si>
  <si>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</si>
  <si>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</si>
  <si>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</si>
  <si>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</si>
  <si>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</si>
  <si>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</si>
  <si>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</si>
  <si>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</si>
  <si>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</si>
  <si>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</si>
  <si>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</si>
  <si>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</si>
  <si>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</si>
  <si>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</si>
  <si>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</si>
  <si>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</si>
  <si>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</si>
  <si>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</si>
  <si>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</si>
  <si>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</si>
  <si>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</si>
  <si>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</si>
  <si>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</si>
  <si>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</si>
  <si>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</si>
  <si>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</si>
  <si>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</si>
  <si>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</si>
  <si>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</si>
  <si>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</si>
  <si>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</si>
  <si>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</si>
  <si>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</si>
  <si>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</si>
  <si>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</si>
  <si>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</si>
  <si>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</si>
  <si>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</si>
  <si>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</si>
  <si>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</si>
  <si>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</si>
  <si>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</si>
  <si>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</si>
  <si>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</si>
  <si>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</si>
  <si>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</si>
  <si>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</si>
  <si>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</si>
  <si>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</si>
  <si>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</si>
  <si>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</si>
  <si>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</si>
  <si>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</si>
  <si>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</si>
  <si>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</si>
  <si>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</si>
  <si>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</si>
  <si>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</si>
  <si>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</si>
  <si>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</si>
  <si>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</si>
  <si>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</si>
  <si>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</si>
  <si>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</si>
  <si>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</si>
  <si>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</si>
  <si>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</si>
  <si>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</si>
  <si>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</si>
  <si>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</si>
  <si>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</si>
  <si>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</si>
  <si>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</si>
  <si>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</si>
  <si>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</si>
  <si>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</si>
  <si>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</si>
  <si>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</si>
  <si>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</si>
  <si>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</si>
  <si>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</si>
  <si>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</si>
  <si>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</si>
  <si>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</si>
  <si>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</si>
  <si>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</si>
  <si>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</si>
  <si>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</si>
  <si>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</si>
  <si>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</si>
  <si>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</si>
  <si>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</si>
  <si>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</si>
  <si>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</si>
  <si>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</si>
  <si>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</si>
  <si>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</si>
  <si>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</si>
  <si>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</si>
  <si>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</si>
  <si>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</si>
  <si>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</si>
  <si>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</si>
  <si>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</si>
  <si>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</si>
  <si>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</si>
  <si>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</si>
  <si>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</si>
  <si>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</si>
  <si>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</si>
  <si>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</si>
  <si>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</si>
  <si>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</si>
  <si>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</si>
  <si>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</si>
  <si>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</si>
  <si>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</si>
  <si>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</si>
  <si>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</si>
  <si>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</si>
  <si>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</si>
  <si>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</si>
  <si>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</si>
  <si>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</si>
  <si>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</si>
  <si>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</si>
  <si>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</si>
  <si>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</si>
  <si>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</si>
  <si>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</si>
  <si>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</si>
  <si>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</si>
  <si>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</si>
  <si>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</si>
  <si>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</si>
  <si>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</si>
  <si>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</si>
  <si>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</si>
  <si>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</si>
  <si>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</si>
  <si>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</si>
  <si>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</si>
  <si>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</si>
  <si>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</si>
  <si>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</si>
  <si>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</si>
  <si>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</si>
  <si>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</si>
  <si>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</si>
  <si>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</si>
  <si>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</si>
  <si>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</si>
  <si>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</si>
  <si>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</si>
  <si>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</si>
  <si>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</si>
  <si>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</si>
  <si>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</si>
  <si>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</si>
  <si>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</si>
  <si>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</si>
  <si>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</si>
  <si>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</si>
  <si>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</si>
  <si>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</si>
  <si>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</si>
  <si>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</si>
  <si>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</si>
  <si>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</si>
  <si>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</si>
  <si>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</si>
  <si>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</si>
  <si>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</si>
  <si>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</si>
  <si>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</si>
  <si>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</si>
  <si>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</si>
  <si>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</si>
  <si>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</si>
  <si>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</si>
  <si>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</si>
  <si>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</si>
  <si>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</si>
  <si>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</si>
  <si>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</si>
  <si>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</si>
  <si>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</si>
  <si>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</si>
  <si>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</si>
  <si>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</si>
  <si>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</si>
  <si>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</si>
  <si>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</si>
  <si>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</si>
  <si>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</si>
  <si>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</si>
  <si>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</si>
  <si>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</si>
  <si>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</si>
  <si>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</si>
  <si>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</si>
  <si>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</si>
  <si>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</si>
  <si>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</si>
  <si>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</si>
  <si>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</si>
  <si>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</si>
  <si>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</si>
  <si>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</si>
  <si>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</si>
  <si>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</si>
  <si>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</si>
  <si>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</si>
  <si>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</si>
  <si>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</si>
  <si>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</si>
  <si>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</si>
  <si>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</si>
  <si>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</si>
  <si>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</si>
  <si>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</si>
  <si>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</si>
  <si>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</si>
  <si>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</si>
  <si>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</si>
  <si>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</si>
  <si>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</si>
  <si>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</si>
  <si>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</si>
  <si>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</si>
  <si>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</si>
  <si>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</si>
  <si>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</si>
  <si>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</si>
  <si>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</si>
  <si>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</si>
  <si>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</si>
  <si>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</si>
  <si>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</si>
  <si>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</si>
  <si>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</si>
  <si>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</si>
  <si>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</si>
  <si>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</si>
  <si>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</si>
  <si>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</si>
  <si>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</si>
  <si>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</si>
  <si>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</si>
  <si>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</si>
  <si>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</si>
  <si>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</si>
  <si>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</si>
  <si>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</si>
  <si>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</si>
  <si>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</si>
  <si>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</si>
  <si>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</si>
  <si>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</si>
  <si>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</si>
  <si>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</si>
  <si>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</si>
  <si>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</si>
  <si>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</si>
  <si>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</si>
  <si>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</si>
  <si>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</si>
  <si>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</si>
  <si>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</si>
  <si>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</si>
  <si>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</si>
  <si>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</si>
  <si>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</si>
  <si>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</si>
  <si>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</si>
  <si>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</si>
  <si>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</si>
  <si>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</si>
  <si>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</si>
  <si>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</si>
  <si>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</si>
  <si>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</si>
  <si>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</si>
  <si>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</si>
  <si>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</si>
  <si>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</si>
  <si>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</si>
  <si>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</si>
  <si>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</si>
  <si>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</si>
  <si>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</si>
  <si>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</si>
  <si>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</si>
  <si>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</si>
  <si>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</si>
  <si>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</si>
  <si>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</si>
  <si>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</si>
  <si>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</si>
  <si>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</si>
  <si>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</si>
  <si>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</si>
  <si>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</si>
  <si>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</si>
  <si>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</si>
  <si>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</si>
  <si>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</si>
  <si>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</si>
  <si>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</si>
  <si>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</si>
  <si>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</si>
  <si>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</si>
  <si>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</si>
  <si>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</si>
  <si>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</si>
  <si>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</si>
  <si>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</si>
  <si>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</si>
  <si>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</si>
  <si>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</si>
  <si>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</si>
  <si>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</si>
  <si>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</si>
  <si>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</si>
  <si>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</si>
  <si>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</si>
  <si>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</si>
  <si>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</si>
  <si>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</si>
  <si>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</si>
  <si>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</si>
  <si>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</si>
  <si>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</si>
  <si>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</si>
  <si>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</si>
  <si>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</si>
  <si>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</si>
  <si>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</si>
  <si>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</si>
  <si>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</si>
  <si>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</si>
  <si>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</si>
  <si>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</si>
  <si>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</si>
  <si>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</si>
  <si>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</si>
  <si>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</si>
  <si>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</si>
  <si>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</si>
  <si>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</si>
  <si>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</si>
  <si>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</si>
  <si>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</si>
  <si>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</si>
  <si>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</si>
  <si>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</si>
  <si>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</si>
  <si>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</si>
  <si>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</si>
  <si>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</si>
  <si>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</si>
  <si>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</si>
  <si>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</si>
  <si>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</si>
  <si>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</si>
  <si>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</si>
  <si>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</si>
  <si>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</si>
  <si>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</si>
  <si>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</si>
  <si>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</si>
  <si>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</si>
  <si>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</si>
  <si>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</si>
  <si>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</si>
  <si>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</si>
  <si>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</si>
  <si>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</si>
  <si>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</si>
  <si>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</si>
  <si>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</si>
  <si>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</si>
  <si>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</si>
  <si>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</si>
  <si>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</si>
  <si>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</si>
  <si>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</si>
  <si>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</si>
  <si>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</si>
  <si>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</si>
  <si>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</si>
  <si>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</si>
  <si>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</si>
  <si>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</si>
  <si>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</si>
  <si>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</si>
  <si>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</si>
  <si>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</si>
  <si>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</si>
  <si>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</si>
  <si>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</si>
  <si>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</si>
  <si>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</si>
  <si>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</si>
  <si>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</si>
  <si>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</si>
  <si>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</si>
  <si>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</si>
  <si>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</si>
  <si>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</si>
  <si>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</si>
  <si>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</si>
  <si>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</si>
  <si>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</si>
  <si>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</si>
  <si>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</si>
  <si>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</si>
  <si>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</si>
  <si>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</si>
  <si>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</si>
  <si>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</si>
  <si>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</si>
  <si>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</si>
  <si>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</si>
  <si>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</si>
  <si>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</si>
  <si>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</si>
  <si>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</si>
  <si>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</si>
  <si>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</si>
  <si>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</si>
  <si>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</si>
  <si>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</si>
  <si>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</si>
  <si>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</si>
  <si>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</si>
  <si>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</si>
  <si>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</si>
  <si>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</si>
  <si>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</si>
  <si>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</si>
  <si>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</si>
  <si>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</si>
  <si>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</si>
  <si>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</si>
  <si>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</si>
  <si>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</si>
  <si>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</si>
  <si>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</si>
  <si>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</si>
  <si>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</si>
  <si>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</si>
  <si>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</si>
  <si>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</si>
  <si>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</si>
  <si>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</si>
  <si>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</si>
  <si>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</si>
  <si>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</si>
  <si>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</si>
  <si>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</si>
  <si>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</si>
  <si>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</si>
  <si>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</si>
  <si>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</si>
  <si>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</si>
  <si>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</si>
  <si>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</si>
  <si>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</si>
  <si>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</si>
  <si>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</si>
  <si>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</si>
  <si>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</si>
  <si>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</si>
  <si>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</si>
  <si>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</si>
  <si>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</si>
  <si>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</si>
  <si>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</si>
  <si>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</si>
  <si>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</si>
  <si>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</si>
  <si>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</si>
  <si>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</si>
  <si>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</si>
  <si>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</si>
  <si>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</si>
  <si>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</si>
  <si>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</si>
  <si>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</si>
  <si>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</si>
  <si>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</si>
  <si>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</si>
  <si>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</si>
  <si>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</si>
  <si>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</si>
  <si>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</si>
  <si>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</si>
  <si>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</si>
  <si>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</si>
  <si>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</si>
  <si>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</si>
  <si>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</si>
  <si>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</si>
  <si>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</si>
  <si>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</si>
  <si>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</si>
  <si>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</si>
  <si>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</si>
  <si>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</si>
  <si>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</si>
  <si>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</si>
  <si>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</si>
  <si>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</si>
  <si>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</si>
  <si>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</si>
  <si>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</si>
  <si>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</si>
  <si>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</si>
  <si>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</si>
  <si>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</si>
  <si>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</si>
  <si>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</si>
  <si>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</si>
  <si>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</si>
  <si>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</si>
  <si>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</si>
  <si>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</si>
  <si>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</si>
  <si>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</si>
  <si>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</si>
  <si>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</si>
  <si>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</si>
  <si>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</si>
  <si>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</si>
  <si>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</si>
  <si>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</si>
  <si>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</si>
  <si>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</si>
  <si>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</si>
  <si>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</si>
  <si>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</si>
  <si>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</si>
  <si>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</si>
  <si>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</si>
  <si>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</si>
  <si>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</si>
  <si>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</si>
  <si>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</si>
  <si>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</si>
  <si>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</si>
  <si>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</si>
  <si>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</si>
  <si>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</si>
  <si>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</si>
  <si>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</si>
  <si>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</si>
  <si>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</si>
  <si>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</si>
  <si>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</si>
  <si>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</si>
  <si>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</si>
  <si>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</si>
  <si>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</si>
  <si>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</si>
  <si>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</si>
  <si>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</si>
  <si>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</si>
  <si>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</si>
  <si>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</si>
  <si>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</si>
  <si>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</si>
  <si>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</si>
  <si>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</si>
  <si>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</si>
  <si>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</si>
  <si>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</si>
  <si>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</si>
  <si>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</si>
  <si>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</si>
  <si>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</si>
  <si>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</si>
  <si>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</si>
  <si>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</si>
  <si>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</si>
  <si>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</si>
  <si>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</si>
  <si>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</si>
  <si>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</si>
  <si>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</si>
  <si>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</si>
  <si>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</si>
  <si>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</si>
  <si>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</si>
  <si>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</si>
  <si>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</si>
  <si>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</si>
  <si>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</si>
  <si>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</si>
  <si>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</si>
  <si>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</si>
  <si>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</si>
  <si>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</si>
  <si>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</si>
  <si>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</si>
  <si>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</si>
  <si>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</si>
  <si>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</si>
  <si>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</si>
  <si>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</si>
  <si>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</si>
  <si>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</si>
  <si>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</si>
  <si>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</si>
  <si>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</si>
  <si>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</si>
  <si>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</si>
  <si>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</si>
  <si>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</si>
  <si>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</si>
  <si>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</si>
  <si>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</si>
  <si>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</si>
  <si>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</si>
  <si>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</si>
  <si>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</si>
  <si>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</si>
  <si>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</si>
  <si>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</si>
  <si>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</si>
  <si>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</si>
  <si>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</si>
  <si>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</si>
  <si>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</si>
  <si>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</si>
  <si>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</si>
  <si>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</si>
  <si>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</si>
  <si>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</si>
  <si>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</si>
  <si>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</si>
  <si>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</si>
  <si>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</si>
  <si>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</si>
  <si>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</si>
  <si>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</si>
  <si>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</si>
  <si>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</si>
  <si>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</si>
  <si>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</si>
  <si>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</si>
  <si>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</si>
  <si>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</si>
  <si>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</si>
  <si>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</si>
  <si>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</si>
  <si>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</si>
  <si>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</si>
  <si>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</si>
  <si>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</si>
  <si>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</si>
  <si>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</si>
  <si>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</si>
  <si>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</si>
  <si>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</si>
  <si>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</si>
  <si>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</si>
  <si>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</si>
  <si>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</si>
  <si>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</si>
  <si>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</si>
  <si>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</si>
  <si>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</si>
  <si>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</si>
  <si>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</si>
  <si>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</si>
  <si>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</si>
  <si>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</si>
  <si>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</si>
  <si>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</si>
  <si>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</si>
  <si>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</si>
  <si>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</si>
  <si>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</si>
  <si>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</si>
  <si>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</si>
  <si>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</si>
  <si>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</si>
  <si>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</si>
  <si>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</si>
  <si>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</si>
  <si>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</si>
  <si>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</si>
  <si>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</si>
  <si>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</si>
  <si>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</si>
  <si>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</si>
  <si>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</si>
  <si>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</si>
  <si>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</si>
  <si>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</si>
  <si>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</si>
  <si>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</si>
  <si>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</si>
  <si>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</si>
  <si>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</si>
  <si>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</si>
  <si>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</si>
  <si>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</si>
  <si>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</si>
  <si>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</si>
  <si>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</si>
  <si>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</si>
  <si>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</si>
  <si>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</si>
  <si>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</si>
  <si>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</si>
  <si>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</si>
  <si>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</si>
  <si>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</si>
  <si>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</si>
  <si>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</si>
  <si>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</si>
  <si>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</si>
  <si>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</si>
  <si>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</si>
  <si>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</si>
  <si>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</si>
  <si>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</si>
  <si>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</si>
  <si>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</si>
  <si>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</si>
  <si>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</si>
  <si>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</si>
  <si>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</si>
  <si>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</si>
  <si>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</si>
  <si>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</si>
  <si>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</si>
  <si>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</si>
  <si>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</si>
  <si>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</si>
  <si>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</si>
  <si>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</si>
  <si>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</si>
  <si>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</si>
  <si>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</si>
  <si>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</si>
  <si>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</si>
  <si>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</si>
  <si>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</si>
  <si>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</si>
  <si>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</si>
  <si>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</si>
  <si>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</si>
  <si>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</si>
  <si>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</si>
  <si>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</si>
  <si>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</si>
  <si>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</si>
  <si>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</si>
  <si>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</si>
  <si>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</si>
  <si>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</si>
  <si>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</si>
  <si>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</si>
  <si>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</si>
  <si>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</si>
  <si>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</si>
  <si>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</si>
  <si>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</si>
  <si>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</si>
  <si>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</si>
  <si>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</si>
  <si>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</si>
  <si>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</si>
  <si>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</si>
  <si>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</si>
  <si>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</si>
  <si>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</si>
  <si>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</si>
  <si>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</si>
  <si>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</si>
  <si>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</si>
  <si>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</si>
  <si>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</si>
  <si>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</si>
  <si>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</si>
  <si>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</si>
  <si>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</si>
  <si>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</si>
  <si>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</si>
  <si>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</si>
  <si>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</si>
  <si>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</si>
  <si>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</si>
  <si>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</si>
  <si>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</si>
  <si>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</si>
  <si>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</si>
  <si>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</si>
  <si>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</si>
  <si>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</si>
  <si>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</si>
  <si>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</si>
  <si>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</si>
  <si>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</si>
  <si>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</si>
  <si>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</si>
  <si>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</si>
  <si>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</si>
  <si>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</si>
  <si>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</si>
  <si>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</si>
  <si>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</si>
  <si>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</si>
  <si>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</si>
  <si>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</si>
  <si>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</si>
  <si>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</si>
  <si>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</si>
  <si>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</si>
  <si>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</si>
  <si>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</si>
  <si>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</si>
  <si>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</si>
  <si>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</si>
  <si>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</si>
  <si>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</si>
  <si>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</si>
  <si>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</si>
  <si>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</si>
  <si>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</si>
  <si>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</si>
  <si>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</si>
  <si>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</si>
  <si>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</si>
  <si>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</si>
  <si>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</si>
  <si>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</si>
  <si>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</si>
  <si>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</si>
  <si>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</si>
  <si>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</si>
  <si>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</si>
  <si>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</si>
  <si>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</si>
  <si>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</si>
  <si>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</si>
  <si>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</si>
  <si>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</si>
  <si>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</si>
  <si>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</si>
  <si>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</si>
  <si>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</si>
  <si>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</si>
  <si>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</si>
  <si>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</si>
  <si>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</si>
  <si>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</si>
  <si>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</si>
  <si>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</si>
  <si>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</si>
  <si>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</si>
  <si>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</si>
  <si>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</si>
  <si>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</si>
  <si>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</si>
  <si>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</si>
  <si>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</si>
  <si>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</si>
  <si>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</si>
  <si>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</si>
  <si>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</si>
  <si>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</si>
  <si>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</si>
  <si>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</si>
  <si>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</si>
  <si>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</si>
  <si>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</si>
  <si>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</si>
  <si>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</si>
  <si>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</si>
  <si>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</si>
  <si>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</si>
  <si>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</si>
  <si>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</si>
  <si>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</si>
  <si>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</si>
  <si>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</si>
  <si>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</si>
  <si>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</si>
  <si>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</si>
  <si>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</si>
  <si>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</si>
  <si>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</si>
  <si>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</si>
  <si>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</si>
  <si>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</si>
  <si>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</si>
  <si>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</si>
  <si>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</si>
  <si>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</si>
  <si>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</si>
  <si>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</si>
  <si>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</si>
  <si>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</si>
  <si>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</si>
  <si>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</si>
  <si>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</si>
  <si>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</si>
  <si>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</si>
  <si>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</si>
  <si>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</si>
  <si>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</si>
  <si>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</si>
  <si>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</si>
  <si>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</si>
  <si>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</si>
  <si>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</si>
  <si>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</si>
  <si>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</si>
  <si>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</si>
  <si>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</si>
  <si>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</si>
  <si>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</si>
  <si>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</si>
  <si>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</si>
  <si>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</si>
  <si>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</si>
  <si>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</si>
  <si>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</si>
  <si>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</si>
  <si>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</si>
  <si>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</si>
  <si>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</si>
  <si>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</si>
  <si>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</si>
  <si>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</si>
  <si>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</si>
  <si>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</si>
  <si>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</si>
  <si>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</si>
  <si>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</si>
  <si>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</si>
  <si>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</si>
  <si>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</si>
  <si>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</si>
  <si>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</si>
  <si>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</si>
  <si>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</si>
  <si>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</si>
  <si>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</si>
  <si>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</si>
  <si>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</si>
  <si>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</si>
  <si>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</si>
  <si>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</si>
  <si>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</si>
  <si>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</si>
  <si>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</si>
  <si>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</si>
  <si>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</si>
  <si>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</si>
  <si>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</si>
  <si>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</si>
  <si>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</si>
  <si>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</si>
  <si>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</si>
  <si>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</si>
  <si>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</si>
  <si>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</si>
  <si>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</si>
  <si>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</si>
  <si>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</si>
  <si>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</si>
  <si>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</si>
  <si>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</si>
  <si>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</si>
  <si>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</si>
  <si>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</si>
  <si>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</si>
  <si>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</si>
  <si>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</si>
  <si>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</si>
  <si>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</si>
  <si>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</si>
  <si>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</si>
  <si>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</si>
  <si>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</si>
  <si>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</si>
  <si>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</si>
  <si>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</si>
  <si>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</si>
  <si>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</si>
  <si>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</si>
  <si>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</si>
  <si>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</si>
  <si>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</si>
  <si>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</si>
  <si>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</si>
  <si>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</si>
  <si>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</si>
  <si>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</si>
  <si>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</si>
  <si>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</si>
  <si>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</si>
  <si>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</si>
  <si>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</si>
  <si>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</si>
  <si>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</si>
  <si>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</si>
  <si>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</si>
  <si>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</si>
  <si>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</si>
  <si>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</si>
  <si>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</si>
  <si>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</si>
  <si>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</si>
  <si>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</si>
  <si>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</si>
  <si>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</si>
  <si>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</si>
  <si>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</si>
  <si>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</si>
  <si>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</si>
  <si>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</si>
  <si>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</si>
  <si>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</si>
  <si>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</si>
  <si>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</si>
  <si>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</si>
  <si>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</si>
  <si>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</si>
  <si>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</si>
  <si>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</si>
  <si>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</si>
  <si>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</si>
  <si>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</si>
  <si>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</si>
  <si>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</si>
  <si>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</si>
  <si>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</si>
  <si>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</si>
  <si>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</si>
  <si>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</si>
  <si>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</si>
  <si>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</si>
  <si>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</si>
  <si>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</si>
  <si>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</si>
  <si>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</si>
  <si>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</si>
  <si>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</si>
  <si>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</si>
  <si>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</si>
  <si>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</si>
  <si>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</si>
  <si>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</si>
  <si>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</si>
  <si>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</si>
  <si>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</si>
  <si>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</si>
  <si>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</si>
  <si>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</si>
  <si>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</si>
  <si>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</si>
  <si>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</si>
  <si>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</si>
  <si>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</si>
  <si>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</si>
  <si>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</si>
  <si>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</si>
  <si>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</si>
  <si>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</si>
  <si>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</si>
  <si>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</si>
  <si>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</si>
  <si>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</si>
  <si>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</si>
  <si>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</si>
  <si>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</si>
  <si>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</si>
  <si>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</si>
  <si>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</si>
  <si>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</si>
  <si>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</si>
  <si>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</si>
  <si>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</si>
  <si>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</si>
  <si>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</si>
  <si>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</si>
  <si>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</si>
  <si>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</si>
  <si>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</si>
  <si>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</si>
  <si>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</si>
  <si>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</si>
  <si>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</si>
  <si>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</si>
  <si>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</si>
  <si>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</si>
  <si>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</si>
  <si>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</si>
  <si>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</si>
  <si>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</si>
  <si>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</si>
  <si>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</si>
  <si>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</si>
  <si>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</si>
  <si>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</si>
  <si>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</si>
  <si>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</si>
  <si>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</si>
  <si>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</si>
  <si>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</si>
  <si>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</si>
  <si>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</si>
  <si>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</si>
  <si>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</si>
  <si>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</si>
  <si>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</si>
  <si>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</si>
  <si>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</si>
  <si>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</si>
  <si>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</si>
  <si>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</si>
  <si>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</si>
  <si>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</si>
  <si>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</si>
  <si>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</si>
  <si>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</si>
  <si>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</si>
  <si>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</si>
  <si>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</si>
  <si>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</si>
  <si>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</si>
  <si>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</si>
  <si>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</si>
  <si>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</si>
  <si>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</si>
  <si>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</si>
  <si>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</si>
  <si>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</si>
  <si>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</si>
  <si>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</si>
  <si>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</si>
  <si>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</si>
  <si>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</si>
  <si>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</si>
  <si>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</si>
  <si>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</si>
  <si>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</si>
  <si>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</si>
  <si>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</si>
  <si>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</si>
  <si>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</si>
  <si>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</si>
  <si>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</si>
  <si>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</si>
  <si>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</si>
  <si>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</si>
  <si>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</si>
  <si>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</si>
  <si>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</si>
  <si>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</si>
  <si>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</si>
  <si>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</si>
  <si>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</si>
  <si>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</si>
  <si>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</si>
  <si>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</si>
  <si>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</si>
  <si>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</si>
  <si>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</si>
  <si>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</si>
  <si>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</si>
  <si>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</si>
  <si>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</si>
  <si>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</si>
  <si>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</si>
  <si>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</si>
  <si>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</si>
  <si>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</si>
  <si>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</si>
  <si>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</si>
  <si>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</si>
  <si>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</si>
  <si>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</si>
  <si>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</si>
  <si>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</si>
  <si>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</si>
  <si>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</si>
  <si>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</si>
  <si>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</si>
  <si>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</si>
  <si>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</si>
  <si>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</si>
  <si>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</si>
  <si>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</si>
  <si>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</si>
  <si>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</si>
  <si>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</si>
  <si>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</si>
  <si>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</si>
  <si>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</si>
  <si>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</si>
  <si>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</si>
  <si>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</si>
  <si>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</si>
  <si>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</si>
  <si>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</si>
  <si>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</si>
  <si>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</si>
  <si>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</si>
  <si>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</si>
  <si>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</si>
  <si>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</si>
  <si>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</si>
  <si>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</si>
  <si>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</si>
  <si>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</si>
  <si>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</si>
  <si>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</si>
  <si>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</si>
  <si>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</si>
  <si>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</si>
  <si>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</si>
  <si>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</si>
  <si>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</si>
  <si>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</si>
  <si>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</si>
  <si>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</si>
  <si>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</si>
  <si>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</si>
  <si>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</si>
  <si>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</si>
  <si>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</si>
  <si>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</si>
  <si>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</si>
  <si>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</si>
  <si>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</si>
  <si>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</si>
  <si>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</si>
  <si>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</si>
  <si>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</si>
  <si>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</si>
  <si>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</si>
  <si>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</si>
  <si>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</si>
  <si>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</si>
  <si>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</si>
  <si>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</si>
  <si>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</si>
  <si>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</si>
  <si>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</si>
  <si>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</si>
  <si>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</si>
  <si>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</si>
  <si>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</si>
  <si>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</si>
  <si>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</si>
  <si>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</si>
  <si>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</si>
  <si>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</si>
  <si>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</si>
  <si>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</si>
  <si>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</si>
  <si>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</si>
  <si>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</si>
  <si>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</si>
  <si>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</si>
  <si>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</si>
  <si>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</si>
  <si>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</si>
  <si>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</si>
  <si>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</si>
  <si>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</si>
  <si>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</si>
  <si>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</si>
  <si>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</si>
  <si>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</si>
  <si>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</si>
  <si>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</si>
  <si>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</si>
  <si>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</si>
  <si>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</si>
  <si>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</si>
  <si>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</si>
  <si>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</si>
  <si>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</si>
  <si>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</si>
  <si>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</si>
  <si>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</si>
  <si>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</si>
  <si>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</si>
  <si>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</si>
  <si>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</si>
  <si>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</si>
  <si>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</si>
  <si>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</si>
  <si>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</si>
  <si>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</si>
  <si>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</si>
  <si>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</si>
  <si>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</si>
  <si>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</si>
  <si>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</si>
  <si>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</si>
  <si>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</si>
  <si>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</si>
  <si>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</si>
  <si>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</si>
  <si>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</si>
  <si>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</si>
  <si>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</si>
  <si>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</si>
  <si>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</si>
  <si>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</si>
  <si>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</si>
  <si>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</si>
  <si>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</si>
  <si>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</si>
  <si>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</si>
  <si>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</si>
  <si>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</si>
  <si>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</si>
  <si>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</si>
  <si>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</si>
  <si>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</si>
  <si>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</si>
  <si>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</si>
  <si>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</si>
  <si>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</si>
  <si>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</si>
  <si>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</si>
  <si>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</si>
  <si>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</si>
  <si>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</si>
  <si>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</si>
  <si>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</si>
  <si>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</si>
  <si>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</si>
  <si>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</si>
  <si>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</si>
  <si>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</si>
  <si>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</si>
  <si>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</si>
  <si>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</si>
  <si>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</si>
  <si>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</si>
  <si>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</si>
  <si>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</si>
  <si>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</si>
  <si>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</si>
  <si>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</si>
  <si>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</si>
  <si>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</si>
  <si>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</si>
  <si>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</si>
  <si>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</si>
  <si>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</si>
  <si>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</si>
  <si>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</si>
  <si>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</si>
  <si>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</si>
  <si>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</si>
  <si>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</si>
  <si>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</si>
  <si>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</si>
  <si>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</si>
  <si>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</si>
  <si>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</si>
  <si>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</si>
  <si>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</si>
  <si>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</si>
  <si>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</si>
  <si>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</si>
  <si>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</si>
  <si>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</si>
  <si>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</si>
  <si>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</si>
  <si>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</si>
  <si>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</si>
  <si>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</si>
  <si>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</si>
  <si>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</si>
  <si>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</si>
  <si>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</si>
  <si>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</si>
  <si>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</si>
  <si>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</si>
  <si>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</si>
  <si>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</si>
  <si>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</si>
  <si>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</si>
  <si>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</si>
  <si>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</si>
  <si>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</si>
  <si>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</si>
  <si>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</si>
  <si>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</si>
  <si>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</si>
  <si>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</si>
  <si>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</si>
  <si>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</si>
  <si>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</si>
  <si>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</si>
  <si>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</si>
  <si>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</si>
  <si>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</si>
  <si>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</si>
  <si>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</si>
  <si>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</si>
  <si>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</si>
  <si>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</si>
  <si>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</si>
  <si>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</si>
  <si>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</si>
  <si>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</si>
  <si>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</si>
  <si>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</si>
  <si>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</si>
  <si>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</si>
  <si>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</si>
  <si>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</si>
  <si>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</si>
  <si>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</si>
  <si>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</si>
  <si>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</si>
  <si>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</si>
  <si>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</si>
  <si>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</si>
  <si>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</si>
  <si>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</si>
  <si>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</si>
  <si>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</si>
  <si>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</si>
  <si>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</si>
  <si>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</si>
  <si>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</si>
  <si>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</si>
  <si>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</si>
  <si>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</si>
  <si>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</si>
  <si>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</si>
  <si>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</si>
  <si>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</si>
  <si>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</si>
  <si>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</si>
  <si>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</si>
  <si>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</si>
  <si>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</si>
  <si>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</si>
  <si>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</si>
  <si>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</si>
  <si>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</si>
  <si>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</si>
  <si>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</si>
  <si>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</si>
  <si>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</si>
  <si>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</si>
  <si>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</si>
  <si>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</si>
  <si>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</si>
  <si>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</si>
  <si>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</si>
  <si>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</si>
  <si>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</si>
  <si>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</si>
  <si>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</si>
  <si>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</si>
  <si>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</si>
  <si>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</si>
  <si>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</si>
  <si>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</si>
  <si>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</si>
  <si>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</si>
  <si>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</si>
  <si>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</si>
  <si>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</si>
  <si>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</si>
  <si>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</si>
  <si>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</si>
  <si>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</si>
  <si>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</si>
  <si>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</si>
  <si>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</si>
  <si>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</si>
  <si>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</si>
  <si>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</si>
  <si>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</si>
  <si>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</si>
  <si>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</si>
  <si>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</si>
  <si>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</si>
  <si>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</si>
  <si>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</si>
  <si>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</si>
  <si>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</si>
  <si>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</si>
  <si>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</si>
  <si>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</si>
  <si>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</si>
  <si>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</si>
  <si>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</si>
  <si>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</si>
  <si>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</si>
  <si>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</si>
  <si>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</si>
  <si>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</si>
  <si>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</si>
  <si>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</si>
  <si>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</si>
  <si>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</si>
  <si>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</si>
  <si>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</si>
  <si>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</si>
  <si>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</si>
  <si>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</si>
  <si>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</si>
  <si>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</si>
  <si>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</si>
  <si>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</si>
  <si>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</si>
  <si>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</si>
  <si>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</si>
  <si>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</si>
  <si>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</si>
  <si>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</si>
  <si>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</si>
  <si>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</si>
  <si>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</si>
  <si>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</si>
  <si>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</si>
  <si>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</si>
  <si>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</si>
  <si>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</si>
  <si>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</si>
  <si>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</si>
  <si>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</si>
  <si>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</si>
  <si>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</si>
  <si>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</si>
  <si>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</si>
  <si>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</si>
  <si>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</si>
  <si>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</si>
  <si>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</si>
  <si>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</si>
  <si>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</si>
  <si>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</si>
  <si>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</si>
  <si>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</si>
  <si>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</si>
  <si>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</si>
  <si>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</si>
  <si>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</si>
  <si>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</si>
  <si>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</si>
  <si>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</si>
  <si>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</si>
  <si>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</si>
  <si>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</si>
  <si>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</si>
  <si>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</si>
  <si>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</si>
  <si>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</si>
  <si>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</si>
  <si>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</si>
  <si>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</si>
  <si>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</si>
  <si>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</si>
  <si>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</si>
  <si>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</si>
  <si>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</si>
  <si>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</si>
  <si>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</si>
  <si>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</si>
  <si>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</si>
  <si>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</si>
  <si>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</si>
  <si>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</si>
  <si>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</si>
  <si>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</si>
  <si>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</si>
  <si>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</si>
  <si>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</si>
  <si>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</si>
  <si>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</si>
  <si>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</si>
  <si>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</si>
  <si>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</si>
  <si>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</si>
  <si>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</si>
  <si>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</si>
  <si>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</si>
  <si>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</si>
  <si>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</si>
  <si>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</si>
  <si>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</si>
  <si>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</si>
  <si>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</si>
  <si>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</si>
  <si>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</si>
  <si>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</si>
  <si>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</si>
  <si>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</si>
  <si>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</si>
  <si>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</si>
  <si>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</si>
  <si>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</si>
  <si>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</si>
  <si>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</si>
  <si>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</si>
  <si>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</si>
  <si>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</si>
  <si>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</si>
  <si>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</si>
  <si>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</si>
  <si>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</si>
  <si>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</si>
  <si>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</si>
  <si>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</si>
  <si>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</si>
  <si>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</si>
  <si>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</si>
  <si>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</si>
  <si>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</si>
  <si>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</si>
  <si>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</si>
  <si>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</si>
  <si>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</si>
  <si>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</si>
  <si>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</si>
  <si>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</si>
  <si>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</si>
  <si>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</si>
  <si>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</si>
  <si>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</si>
  <si>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</si>
  <si>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</si>
  <si>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</si>
  <si>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</si>
  <si>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</si>
  <si>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</si>
  <si>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</si>
  <si>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</si>
  <si>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</si>
  <si>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</si>
  <si>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</si>
  <si>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</si>
  <si>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</si>
  <si>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</si>
  <si>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</si>
  <si>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</si>
  <si>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</si>
  <si>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</si>
  <si>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</si>
  <si>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</si>
  <si>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</si>
  <si>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</si>
  <si>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</si>
  <si>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</si>
  <si>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</si>
  <si>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</si>
  <si>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</si>
  <si>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</si>
  <si>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</si>
  <si>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</si>
  <si>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</si>
  <si>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</si>
  <si>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</si>
  <si>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</si>
  <si>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</si>
  <si>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</si>
  <si>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</si>
  <si>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</si>
  <si>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</si>
  <si>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</si>
  <si>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</si>
  <si>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</si>
  <si>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</si>
  <si>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</si>
  <si>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</si>
  <si>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</si>
  <si>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</si>
  <si>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</si>
  <si>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</si>
  <si>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</si>
  <si>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</si>
  <si>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</si>
  <si>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</si>
  <si>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</si>
  <si>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</si>
  <si>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</si>
  <si>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</si>
  <si>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</si>
  <si>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</si>
  <si>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</si>
  <si>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</si>
  <si>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</si>
  <si>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</si>
  <si>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</si>
  <si>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</si>
  <si>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</si>
  <si>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</si>
  <si>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</si>
  <si>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</si>
  <si>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</si>
  <si>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</si>
  <si>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</si>
  <si>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</si>
  <si>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</si>
  <si>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</si>
  <si>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</si>
  <si>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</si>
  <si>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</si>
  <si>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</si>
  <si>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</si>
  <si>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</si>
  <si>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</si>
  <si>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</si>
  <si>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</si>
  <si>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</si>
  <si>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</si>
  <si>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</si>
  <si>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</si>
  <si>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</si>
  <si>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</si>
  <si>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</si>
  <si>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</si>
  <si>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</si>
  <si>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</si>
  <si>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</si>
  <si>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</si>
  <si>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</si>
  <si>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</si>
  <si>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</si>
  <si>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</si>
  <si>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</si>
  <si>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</si>
  <si>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</si>
  <si>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</si>
  <si>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</si>
  <si>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</si>
  <si>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</si>
  <si>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</si>
  <si>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</si>
  <si>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</si>
  <si>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</si>
  <si>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</si>
  <si>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</si>
  <si>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</si>
  <si>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</si>
  <si>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</si>
  <si>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</si>
  <si>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</si>
  <si>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</si>
  <si>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</si>
  <si>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</si>
  <si>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</si>
  <si>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</si>
  <si>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</si>
  <si>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</si>
  <si>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</si>
  <si>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</si>
  <si>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</si>
  <si>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</si>
  <si>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</si>
  <si>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</si>
  <si>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</si>
  <si>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</si>
  <si>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</si>
  <si>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</si>
  <si>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</si>
  <si>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</si>
  <si>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</si>
  <si>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</si>
  <si>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</si>
  <si>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</si>
  <si>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</si>
  <si>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</si>
  <si>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</si>
  <si>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</si>
  <si>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</si>
  <si>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</si>
  <si>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</si>
  <si>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</si>
  <si>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</si>
  <si>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</si>
  <si>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</si>
  <si>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</si>
  <si>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</si>
  <si>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</si>
  <si>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</si>
  <si>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</si>
  <si>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</si>
  <si>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</si>
  <si>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</si>
  <si>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</si>
  <si>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</si>
  <si>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</si>
  <si>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</si>
  <si>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</si>
  <si>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</si>
  <si>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</si>
  <si>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</si>
  <si>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</si>
  <si>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</si>
  <si>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</si>
  <si>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</si>
  <si>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</si>
  <si>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</si>
  <si>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</si>
  <si>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</si>
  <si>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</si>
  <si>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</si>
  <si>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</si>
  <si>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</si>
  <si>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</si>
  <si>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</si>
  <si>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</si>
  <si>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</si>
  <si>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</si>
  <si>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</si>
  <si>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</si>
  <si>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</si>
  <si>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</si>
  <si>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</si>
  <si>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</si>
  <si>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</si>
  <si>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</si>
  <si>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</si>
  <si>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</si>
  <si>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</si>
  <si>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</si>
  <si>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</si>
  <si>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</si>
  <si>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</si>
  <si>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</si>
  <si>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</si>
  <si>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</si>
  <si>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</si>
  <si>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</si>
  <si>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</si>
  <si>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</si>
  <si>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</si>
  <si>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</si>
  <si>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</si>
  <si>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</si>
  <si>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</si>
  <si>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</si>
  <si>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</si>
  <si>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</si>
  <si>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</si>
  <si>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</si>
  <si>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</si>
  <si>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</si>
  <si>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</si>
  <si>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</si>
  <si>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</si>
  <si>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</si>
  <si>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</si>
  <si>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</si>
  <si>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</si>
  <si>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</si>
  <si>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</si>
  <si>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</si>
  <si>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</si>
  <si>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</si>
  <si>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</si>
  <si>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</si>
  <si>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</si>
  <si>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</si>
  <si>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</si>
  <si>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</si>
  <si>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</si>
  <si>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</si>
  <si>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</si>
  <si>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</si>
  <si>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</si>
  <si>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</si>
  <si>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</si>
  <si>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</si>
  <si>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</si>
  <si>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</si>
  <si>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</si>
  <si>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</si>
  <si>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</si>
  <si>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</si>
  <si>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</si>
  <si>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</si>
  <si>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</si>
  <si>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</si>
  <si>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</si>
  <si>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</si>
  <si>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</si>
  <si>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</si>
  <si>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</si>
  <si>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</si>
  <si>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</si>
  <si>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</si>
  <si>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</si>
  <si>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</si>
  <si>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</si>
  <si>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</si>
  <si>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</si>
  <si>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</si>
  <si>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</si>
  <si>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</si>
  <si>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</si>
  <si>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</si>
  <si>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</si>
  <si>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</si>
  <si>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</si>
  <si>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</si>
  <si>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</si>
  <si>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</si>
  <si>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</si>
  <si>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</si>
  <si>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</si>
  <si>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</si>
  <si>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</si>
  <si>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</si>
  <si>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</si>
  <si>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</si>
  <si>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</si>
  <si>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</si>
  <si>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</si>
  <si>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</si>
  <si>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</si>
  <si>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</si>
  <si>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</si>
  <si>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</si>
  <si>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</si>
  <si>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</si>
  <si>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</si>
  <si>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</si>
  <si>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</si>
  <si>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</si>
  <si>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</si>
  <si>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</si>
  <si>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</si>
  <si>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</si>
  <si>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</si>
  <si>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</si>
  <si>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</si>
  <si>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</si>
  <si>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</si>
  <si>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</si>
  <si>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</si>
  <si>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</si>
  <si>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</si>
  <si>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</si>
  <si>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</si>
  <si>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</si>
  <si>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</si>
  <si>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</si>
  <si>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</si>
  <si>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</si>
  <si>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</si>
  <si>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</si>
  <si>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</si>
  <si>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</si>
  <si>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</si>
  <si>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</si>
  <si>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</si>
  <si>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</si>
  <si>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</si>
  <si>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</si>
  <si>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</si>
  <si>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</si>
  <si>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</si>
  <si>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</si>
  <si>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</si>
  <si>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</si>
  <si>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</si>
  <si>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</si>
  <si>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</si>
  <si>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</si>
  <si>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</si>
  <si>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</si>
  <si>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</si>
  <si>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</si>
  <si>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</si>
  <si>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</si>
  <si>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</si>
  <si>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</si>
  <si>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</si>
  <si>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</si>
  <si>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</si>
  <si>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</si>
  <si>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</si>
  <si>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</si>
  <si>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</si>
  <si>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</si>
  <si>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</si>
  <si>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</si>
  <si>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</si>
  <si>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</si>
  <si>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</si>
  <si>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</si>
  <si>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</si>
  <si>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</si>
  <si>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</si>
  <si>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</si>
  <si>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</si>
  <si>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</si>
  <si>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</si>
  <si>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</si>
  <si>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</si>
  <si>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</si>
  <si>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</si>
  <si>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</si>
  <si>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</si>
  <si>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</si>
  <si>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</si>
  <si>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</si>
  <si>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</si>
  <si>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</si>
  <si>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</si>
  <si>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</si>
  <si>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</si>
  <si>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</si>
  <si>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</si>
  <si>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</si>
  <si>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</si>
  <si>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</si>
  <si>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</si>
  <si>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</si>
  <si>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</si>
  <si>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</si>
  <si>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</si>
  <si>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</si>
  <si>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</si>
  <si>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</si>
  <si>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</si>
  <si>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</si>
  <si>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</si>
  <si>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</si>
  <si>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</si>
  <si>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</si>
  <si>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</si>
  <si>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</si>
  <si>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</si>
  <si>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</si>
  <si>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</si>
  <si>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</si>
  <si>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</si>
  <si>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</si>
  <si>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</si>
  <si>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</si>
  <si>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</si>
  <si>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</si>
  <si>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</si>
  <si>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</si>
  <si>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</si>
  <si>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</si>
  <si>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</si>
  <si>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</si>
  <si>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</si>
  <si>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</si>
  <si>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</si>
  <si>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</si>
  <si>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</si>
  <si>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</si>
  <si>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</si>
  <si>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</si>
  <si>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</si>
  <si>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</si>
  <si>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</si>
  <si>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</si>
  <si>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</si>
  <si>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</si>
  <si>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</si>
  <si>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</si>
  <si>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</si>
  <si>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</si>
  <si>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</si>
  <si>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</si>
  <si>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</si>
  <si>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</si>
  <si>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</si>
  <si>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</si>
  <si>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</si>
  <si>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</si>
  <si>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</si>
  <si>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</si>
  <si>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</si>
  <si>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</si>
  <si>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</si>
  <si>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</si>
  <si>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</si>
  <si>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</si>
  <si>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</si>
  <si>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</si>
  <si>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</si>
  <si>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</si>
  <si>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</si>
  <si>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</si>
  <si>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</si>
  <si>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</si>
  <si>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</si>
  <si>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</si>
  <si>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</si>
  <si>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</si>
  <si>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</si>
  <si>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</si>
  <si>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</si>
  <si>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</si>
  <si>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</si>
  <si>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</si>
  <si>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</si>
  <si>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</si>
  <si>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</si>
  <si>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</si>
  <si>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</si>
  <si>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</si>
  <si>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</si>
  <si>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</si>
  <si>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</si>
  <si>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</si>
  <si>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</si>
  <si>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</si>
  <si>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</si>
  <si>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</si>
  <si>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</si>
  <si>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</si>
  <si>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</si>
  <si>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</si>
  <si>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</si>
  <si>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</si>
  <si>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</si>
  <si>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</si>
  <si>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</si>
  <si>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</si>
  <si>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</si>
  <si>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</si>
  <si>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</si>
  <si>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</si>
  <si>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</si>
  <si>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</si>
  <si>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</si>
  <si>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</si>
  <si>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</si>
  <si>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</si>
  <si>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</si>
  <si>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</si>
  <si>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</si>
  <si>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</si>
  <si>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</si>
  <si>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</si>
  <si>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</si>
  <si>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</si>
  <si>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</si>
  <si>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</si>
  <si>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</si>
  <si>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</si>
  <si>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</si>
  <si>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</si>
  <si>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</si>
  <si>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</si>
  <si>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</si>
  <si>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</si>
  <si>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</si>
  <si>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</si>
  <si>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</si>
  <si>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</si>
  <si>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</si>
  <si>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</si>
  <si>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</si>
  <si>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</si>
  <si>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</si>
  <si>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</si>
  <si>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</si>
  <si>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</si>
  <si>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</si>
  <si>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</si>
  <si>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</si>
  <si>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</si>
  <si>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</si>
  <si>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</si>
  <si>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</si>
  <si>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</si>
  <si>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</si>
  <si>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</si>
  <si>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</si>
  <si>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</si>
  <si>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</si>
  <si>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</si>
  <si>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</si>
  <si>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</si>
  <si>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</si>
  <si>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</si>
  <si>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</si>
  <si>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</si>
  <si>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</si>
  <si>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</si>
  <si>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</si>
  <si>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</si>
  <si>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</si>
  <si>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</si>
  <si>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</si>
  <si>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</si>
  <si>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</si>
  <si>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</si>
  <si>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</si>
  <si>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</si>
  <si>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</si>
  <si>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</si>
  <si>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</si>
  <si>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</si>
  <si>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</si>
  <si>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</si>
  <si>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</si>
  <si>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</si>
  <si>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</si>
  <si>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</si>
  <si>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</si>
  <si>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</si>
  <si>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</si>
  <si>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</si>
  <si>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</si>
  <si>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</si>
  <si>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</si>
  <si>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</si>
  <si>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</si>
  <si>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</si>
  <si>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</si>
  <si>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</si>
  <si>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</si>
  <si>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</si>
  <si>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</si>
  <si>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</si>
  <si>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</si>
  <si>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</si>
  <si>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</si>
  <si>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</si>
  <si>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</si>
  <si>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</si>
  <si>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</si>
  <si>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</si>
  <si>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</si>
  <si>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</si>
  <si>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</si>
  <si>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</si>
  <si>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</si>
  <si>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</si>
  <si>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</si>
  <si>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</si>
  <si>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</si>
  <si>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</si>
  <si>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</si>
  <si>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</si>
  <si>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</si>
  <si>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</si>
  <si>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</si>
  <si>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</si>
  <si>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</si>
  <si>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</si>
  <si>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</si>
  <si>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</si>
  <si>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</si>
  <si>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</si>
  <si>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</si>
  <si>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</si>
  <si>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</si>
  <si>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</si>
  <si>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</si>
  <si>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</si>
  <si>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</si>
  <si>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</si>
  <si>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</si>
  <si>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</si>
  <si>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</si>
  <si>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</si>
  <si>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</si>
  <si>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</si>
  <si>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</si>
  <si>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</si>
  <si>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</si>
  <si>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</si>
  <si>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</si>
  <si>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</si>
  <si>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</si>
  <si>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</si>
  <si>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</si>
  <si>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</si>
  <si>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</si>
  <si>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</si>
  <si>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</si>
  <si>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</si>
  <si>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</si>
  <si>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</si>
  <si>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</si>
  <si>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</si>
  <si>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</si>
  <si>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</si>
  <si>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</si>
  <si>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</si>
  <si>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</si>
  <si>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</si>
  <si>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</si>
  <si>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</si>
  <si>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</si>
  <si>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</si>
  <si>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</si>
  <si>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</si>
  <si>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</si>
  <si>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</si>
  <si>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</si>
  <si>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</si>
  <si>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</si>
  <si>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</si>
  <si>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</si>
  <si>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</si>
  <si>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</si>
  <si>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</si>
  <si>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</si>
  <si>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</si>
  <si>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</si>
  <si>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</si>
  <si>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</si>
  <si>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</si>
  <si>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</si>
  <si>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</si>
  <si>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</si>
  <si>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</si>
  <si>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</si>
  <si>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</si>
  <si>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</si>
  <si>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</si>
  <si>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</si>
  <si>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</si>
  <si>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</si>
  <si>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</si>
  <si>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</si>
  <si>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</si>
  <si>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</si>
  <si>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</si>
  <si>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</si>
  <si>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</si>
  <si>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</si>
  <si>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</si>
  <si>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</si>
  <si>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</si>
  <si>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</si>
  <si>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</si>
  <si>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</si>
  <si>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</si>
  <si>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</si>
  <si>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</si>
  <si>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</si>
  <si>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</si>
  <si>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</si>
  <si>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</si>
  <si>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</si>
  <si>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</si>
  <si>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</si>
  <si>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</si>
  <si>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</si>
  <si>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</si>
  <si>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</si>
  <si>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</si>
  <si>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</si>
  <si>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</si>
  <si>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</si>
  <si>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</si>
  <si>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</si>
  <si>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</si>
  <si>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</si>
  <si>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</si>
  <si>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</si>
  <si>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</si>
  <si>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</si>
  <si>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</si>
  <si>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</si>
  <si>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</si>
  <si>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</si>
  <si>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</si>
  <si>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</si>
  <si>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</si>
  <si>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</si>
  <si>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</si>
  <si>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</si>
  <si>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</si>
  <si>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</si>
  <si>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</si>
  <si>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</si>
  <si>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</si>
  <si>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</si>
  <si>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</si>
  <si>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</si>
  <si>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</si>
  <si>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</si>
  <si>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</si>
  <si>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</si>
  <si>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</si>
  <si>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</si>
  <si>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</si>
  <si>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</si>
  <si>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</si>
  <si>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</si>
  <si>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</si>
  <si>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</si>
  <si>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</si>
  <si>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</si>
  <si>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</si>
  <si>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</si>
  <si>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</si>
  <si>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</si>
  <si>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</si>
  <si>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</si>
  <si>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</si>
  <si>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</si>
  <si>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</si>
  <si>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</si>
  <si>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</si>
  <si>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</si>
  <si>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</si>
  <si>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</si>
  <si>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</si>
  <si>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</si>
  <si>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</si>
  <si>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</si>
  <si>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</si>
  <si>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</si>
  <si>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</si>
  <si>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</si>
  <si>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</si>
  <si>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</si>
  <si>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</si>
  <si>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</si>
  <si>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</si>
  <si>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</si>
  <si>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</si>
  <si>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</si>
  <si>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</si>
  <si>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</si>
  <si>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</si>
  <si>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</si>
  <si>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</si>
  <si>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</si>
  <si>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</si>
  <si>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</si>
  <si>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</si>
  <si>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</si>
  <si>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</si>
  <si>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</si>
  <si>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</si>
  <si>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</si>
  <si>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</si>
  <si>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</si>
  <si>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</si>
  <si>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</si>
  <si>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</si>
  <si>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</si>
  <si>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</si>
  <si>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</si>
  <si>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</si>
  <si>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</si>
  <si>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</si>
  <si>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</si>
  <si>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</si>
  <si>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</si>
  <si>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</si>
  <si>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</si>
  <si>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</si>
  <si>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</si>
  <si>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</si>
  <si>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</si>
  <si>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</si>
  <si>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</si>
  <si>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</si>
  <si>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</si>
  <si>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</si>
  <si>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</si>
  <si>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</si>
  <si>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</si>
  <si>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</si>
  <si>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</si>
  <si>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</si>
  <si>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</si>
  <si>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</si>
  <si>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</si>
  <si>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</si>
  <si>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</si>
  <si>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</si>
  <si>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</si>
  <si>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</si>
  <si>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</si>
  <si>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</si>
  <si>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</si>
  <si>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</si>
  <si>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</si>
  <si>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</si>
  <si>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</si>
  <si>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</si>
  <si>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</si>
  <si>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</si>
  <si>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</si>
  <si>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</si>
  <si>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</si>
  <si>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</si>
  <si>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</si>
  <si>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</si>
  <si>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</si>
  <si>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</si>
  <si>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</si>
  <si>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</si>
  <si>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</si>
  <si>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</si>
  <si>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</si>
  <si>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</si>
  <si>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</si>
  <si>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</si>
  <si>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</si>
  <si>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</si>
  <si>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</si>
  <si>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</si>
  <si>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</si>
  <si>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</si>
  <si>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</si>
  <si>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</si>
  <si>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</si>
  <si>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</si>
  <si>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</si>
  <si>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</si>
  <si>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</si>
  <si>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</si>
  <si>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</si>
  <si>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</si>
  <si>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</si>
  <si>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</si>
  <si>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</si>
  <si>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</si>
  <si>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</si>
  <si>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</si>
  <si>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</si>
  <si>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</si>
  <si>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</si>
  <si>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</si>
  <si>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</si>
  <si>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</si>
  <si>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</si>
  <si>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</si>
  <si>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</si>
  <si>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</si>
  <si>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</si>
  <si>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</si>
  <si>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</si>
  <si>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</si>
  <si>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</si>
  <si>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</si>
  <si>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</si>
  <si>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</si>
  <si>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</si>
  <si>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</si>
  <si>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</si>
  <si>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</si>
  <si>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</si>
  <si>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</si>
  <si>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</si>
  <si>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</si>
  <si>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</si>
  <si>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</si>
  <si>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</si>
  <si>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</si>
  <si>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</si>
  <si>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</si>
  <si>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</si>
  <si>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</si>
  <si>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</si>
  <si>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</si>
  <si>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</si>
  <si>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</si>
  <si>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</si>
  <si>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</si>
  <si>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</si>
  <si>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</si>
  <si>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</si>
  <si>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</si>
  <si>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</si>
  <si>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</si>
  <si>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</si>
  <si>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</si>
  <si>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</si>
  <si>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</si>
  <si>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</si>
  <si>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</si>
  <si>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</si>
  <si>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</si>
  <si>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</si>
  <si>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</si>
  <si>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</si>
  <si>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</si>
  <si>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</si>
  <si>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</si>
  <si>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</si>
  <si>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</si>
  <si>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</si>
  <si>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</si>
  <si>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</si>
  <si>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</si>
  <si>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</si>
  <si>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</si>
  <si>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</si>
  <si>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</si>
  <si>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</si>
  <si>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</si>
  <si>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</si>
  <si>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</si>
  <si>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</si>
  <si>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</si>
  <si>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</si>
  <si>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</si>
  <si>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</si>
  <si>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</si>
  <si>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</si>
  <si>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</si>
  <si>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</si>
  <si>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</si>
  <si>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</si>
  <si>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</si>
  <si>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</si>
  <si>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</si>
  <si>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</si>
  <si>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</si>
  <si>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</si>
  <si>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</si>
  <si>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</si>
  <si>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</si>
  <si>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</si>
  <si>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</si>
  <si>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</si>
  <si>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</si>
  <si>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</si>
  <si>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</si>
  <si>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</si>
  <si>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</si>
  <si>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</si>
  <si>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</si>
  <si>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</si>
  <si>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</si>
  <si>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</si>
  <si>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</si>
  <si>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</si>
  <si>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</si>
  <si>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</si>
  <si>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</si>
  <si>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</si>
  <si>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</si>
  <si>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</si>
  <si>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</si>
  <si>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</si>
  <si>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</si>
  <si>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</si>
  <si>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</si>
  <si>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</si>
  <si>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</si>
  <si>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</si>
  <si>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</si>
  <si>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</si>
  <si>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</si>
  <si>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</si>
  <si>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</si>
  <si>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</si>
  <si>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</si>
  <si>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</si>
  <si>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</si>
  <si>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</si>
  <si>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</si>
  <si>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</si>
  <si>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</si>
  <si>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</si>
  <si>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</si>
  <si>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</si>
  <si>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</si>
  <si>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</si>
  <si>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</si>
  <si>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</si>
  <si>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</si>
  <si>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</si>
  <si>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</si>
  <si>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</si>
  <si>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</si>
  <si>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</si>
  <si>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</si>
  <si>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</si>
  <si>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</si>
  <si>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</si>
  <si>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</si>
  <si>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</si>
  <si>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</si>
  <si>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</si>
  <si>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</si>
  <si>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</si>
  <si>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</si>
  <si>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</si>
  <si>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</si>
  <si>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</si>
  <si>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</si>
  <si>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</si>
  <si>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</si>
  <si>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</si>
  <si>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</si>
  <si>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</si>
  <si>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</si>
  <si>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</si>
  <si>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</si>
  <si>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</si>
  <si>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</si>
  <si>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</si>
  <si>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</si>
  <si>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</si>
  <si>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</si>
  <si>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</si>
  <si>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</si>
  <si>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</si>
  <si>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</si>
  <si>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</si>
  <si>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</si>
  <si>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</si>
  <si>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</si>
  <si>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</si>
  <si>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</si>
  <si>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</si>
  <si>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</si>
  <si>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</si>
  <si>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</si>
  <si>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</si>
  <si>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</si>
  <si>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</si>
  <si>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</si>
  <si>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</si>
  <si>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</si>
  <si>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</si>
  <si>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</si>
  <si>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</si>
  <si>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</si>
  <si>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</si>
  <si>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</si>
  <si>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</si>
  <si>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</si>
  <si>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</si>
  <si>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</si>
  <si>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</si>
  <si>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</si>
  <si>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</si>
  <si>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</si>
  <si>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</si>
  <si>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</si>
  <si>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</si>
  <si>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</si>
  <si>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</si>
  <si>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</si>
  <si>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</si>
  <si>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</si>
  <si>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</si>
  <si>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</si>
  <si>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</si>
  <si>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</si>
  <si>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</si>
  <si>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</si>
  <si>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</si>
  <si>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</si>
  <si>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</si>
  <si>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</si>
  <si>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</si>
  <si>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</si>
  <si>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</si>
  <si>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</si>
  <si>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</si>
  <si>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</si>
  <si>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</si>
  <si>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</si>
  <si>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</si>
  <si>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</si>
  <si>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</si>
  <si>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</si>
  <si>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</si>
  <si>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</si>
  <si>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</si>
  <si>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</si>
  <si>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</si>
  <si>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</si>
  <si>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</si>
  <si>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</si>
  <si>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</si>
  <si>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</si>
  <si>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</si>
  <si>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</si>
  <si>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</si>
  <si>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</si>
  <si>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</si>
  <si>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</si>
  <si>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</si>
  <si>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</si>
  <si>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</si>
  <si>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</si>
  <si>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</si>
  <si>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</si>
  <si>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</si>
  <si>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</si>
  <si>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</si>
  <si>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</si>
  <si>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</si>
  <si>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</si>
  <si>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</si>
  <si>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</si>
  <si>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</si>
  <si>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</si>
  <si>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</si>
  <si>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</si>
  <si>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</si>
  <si>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</si>
  <si>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</si>
  <si>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</si>
  <si>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</si>
  <si>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</si>
  <si>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</si>
  <si>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</si>
  <si>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</si>
  <si>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</si>
  <si>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</si>
  <si>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</si>
  <si>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</si>
  <si>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</si>
  <si>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</si>
  <si>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</si>
  <si>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</si>
  <si>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</si>
  <si>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</si>
  <si>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</si>
  <si>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</si>
  <si>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</si>
  <si>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</si>
  <si>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</si>
  <si>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</si>
  <si>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</si>
  <si>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</si>
  <si>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</si>
  <si>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</si>
  <si>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</si>
  <si>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</si>
  <si>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</si>
  <si>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</si>
  <si>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</si>
  <si>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</si>
  <si>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</si>
  <si>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</si>
  <si>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</si>
  <si>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</si>
  <si>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</si>
  <si>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</si>
  <si>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</si>
  <si>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</si>
  <si>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</si>
  <si>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</si>
  <si>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</si>
  <si>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</si>
  <si>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</si>
  <si>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</si>
  <si>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</si>
  <si>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</si>
  <si>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</si>
  <si>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</si>
  <si>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</si>
  <si>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</si>
  <si>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</si>
  <si>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</si>
  <si>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</si>
  <si>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</si>
  <si>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</si>
  <si>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</si>
  <si>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</si>
  <si>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</si>
  <si>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</si>
  <si>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</si>
  <si>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</si>
  <si>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</si>
  <si>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</si>
  <si>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</si>
  <si>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</si>
  <si>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</si>
  <si>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</si>
  <si>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</si>
  <si>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</si>
  <si>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</si>
  <si>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</si>
  <si>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</si>
  <si>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</si>
  <si>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</si>
  <si>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</si>
  <si>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</si>
  <si>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</si>
  <si>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</si>
  <si>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</si>
  <si>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</si>
  <si>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</si>
  <si>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</si>
  <si>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</si>
  <si>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</si>
  <si>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</si>
  <si>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</si>
  <si>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</si>
  <si>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</si>
  <si>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</si>
  <si>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</si>
  <si>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</si>
  <si>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</si>
  <si>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</si>
  <si>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</si>
  <si>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</si>
  <si>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</si>
  <si>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</si>
  <si>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</si>
  <si>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</si>
  <si>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</si>
  <si>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</si>
  <si>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</si>
  <si>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</si>
  <si>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</si>
  <si>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</si>
  <si>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</si>
  <si>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</si>
  <si>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</si>
  <si>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</si>
  <si>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</si>
  <si>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</si>
  <si>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</si>
  <si>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</si>
  <si>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</si>
  <si>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</si>
  <si>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</si>
  <si>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</si>
  <si>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</si>
  <si>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</si>
  <si>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</si>
  <si>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</si>
  <si>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</si>
  <si>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</si>
  <si>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</si>
  <si>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</si>
  <si>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</si>
  <si>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</si>
  <si>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</si>
  <si>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</si>
  <si>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</si>
  <si>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</si>
  <si>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</si>
  <si>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</si>
  <si>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</si>
  <si>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</si>
  <si>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</si>
  <si>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</si>
  <si>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</si>
  <si>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</si>
  <si>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</si>
  <si>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</si>
  <si>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</si>
  <si>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</si>
  <si>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</si>
  <si>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</si>
  <si>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</si>
  <si>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</si>
  <si>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</si>
  <si>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</si>
  <si>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</si>
  <si>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</si>
  <si>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</si>
  <si>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</si>
  <si>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</si>
  <si>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</si>
  <si>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</si>
  <si>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</si>
  <si>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</si>
  <si>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</si>
  <si>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</si>
  <si>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</si>
  <si>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</si>
  <si>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</si>
  <si>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</si>
  <si>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</si>
  <si>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</si>
  <si>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</si>
  <si>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</si>
  <si>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</si>
  <si>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</si>
  <si>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</si>
  <si>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</si>
  <si>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</si>
  <si>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</si>
  <si>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</si>
  <si>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</si>
  <si>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</si>
  <si>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</si>
  <si>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</si>
  <si>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</si>
  <si>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</si>
  <si>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</si>
  <si>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</si>
  <si>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</si>
  <si>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</si>
  <si>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</si>
  <si>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</si>
  <si>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</si>
  <si>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</si>
  <si>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</si>
  <si>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</si>
  <si>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</si>
  <si>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</si>
  <si>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</si>
  <si>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</si>
  <si>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</si>
  <si>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</si>
  <si>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</si>
  <si>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</si>
  <si>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</si>
  <si>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</si>
  <si>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</si>
  <si>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</si>
  <si>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</si>
  <si>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</si>
  <si>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</si>
  <si>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</si>
  <si>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</si>
  <si>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</si>
  <si>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</si>
  <si>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</si>
  <si>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</si>
  <si>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</si>
  <si>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</si>
  <si>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</si>
  <si>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</si>
  <si>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</si>
  <si>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</si>
  <si>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</si>
  <si>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</si>
  <si>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</si>
  <si>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</si>
  <si>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</si>
  <si>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</si>
  <si>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</si>
  <si>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</si>
  <si>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</si>
  <si>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</si>
  <si>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</si>
  <si>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</si>
  <si>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</si>
  <si>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</si>
  <si>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</si>
  <si>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</si>
  <si>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</si>
  <si>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</si>
  <si>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</si>
  <si>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</si>
  <si>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</si>
  <si>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</si>
  <si>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</si>
  <si>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</si>
  <si>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</si>
  <si>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</si>
  <si>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</si>
  <si>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</si>
  <si>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</si>
  <si>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</si>
  <si>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</si>
  <si>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</si>
  <si>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</si>
  <si>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</si>
  <si>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</si>
  <si>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</si>
  <si>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</si>
  <si>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</si>
  <si>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</si>
  <si>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</si>
  <si>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</si>
  <si>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</si>
  <si>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</si>
  <si>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</si>
  <si>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</si>
  <si>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</si>
  <si>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</si>
  <si>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</si>
  <si>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</si>
  <si>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</si>
  <si>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</si>
  <si>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</si>
  <si>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</si>
  <si>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</si>
  <si>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</si>
  <si>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</si>
  <si>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</si>
  <si>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</si>
  <si>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</si>
  <si>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</si>
  <si>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</si>
  <si>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</si>
  <si>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</si>
  <si>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</si>
  <si>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</si>
  <si>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</si>
  <si>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</si>
  <si>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</si>
  <si>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</si>
  <si>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</si>
  <si>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</si>
  <si>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</si>
  <si>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</si>
  <si>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</si>
  <si>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</si>
  <si>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</si>
  <si>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</si>
  <si>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</si>
  <si>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</si>
  <si>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</si>
  <si>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</si>
  <si>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</si>
  <si>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</si>
  <si>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</si>
  <si>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</si>
  <si>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</si>
  <si>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</si>
  <si>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</si>
  <si>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</si>
  <si>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</si>
  <si>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</si>
  <si>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</si>
  <si>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</si>
  <si>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</si>
  <si>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</si>
  <si>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</si>
  <si>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</si>
  <si>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</si>
  <si>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</si>
  <si>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</si>
  <si>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</si>
  <si>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</si>
  <si>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</si>
  <si>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</si>
  <si>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</si>
  <si>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</si>
  <si>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</si>
  <si>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</si>
  <si>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</si>
  <si>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</si>
  <si>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</si>
  <si>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</si>
  <si>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</si>
  <si>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</si>
  <si>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</si>
  <si>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</si>
  <si>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</si>
  <si>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</si>
  <si>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</si>
  <si>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</si>
  <si>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</si>
  <si>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</si>
  <si>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</si>
  <si>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</si>
  <si>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</si>
  <si>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</si>
  <si>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</si>
  <si>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</si>
  <si>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</si>
  <si>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</si>
  <si>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</si>
  <si>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</si>
  <si>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</si>
  <si>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</si>
  <si>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</si>
  <si>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</si>
  <si>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</si>
  <si>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</si>
  <si>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</si>
  <si>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</si>
  <si>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</si>
  <si>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</si>
  <si>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</si>
  <si>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</si>
  <si>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</si>
  <si>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</si>
  <si>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</si>
  <si>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</si>
  <si>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</si>
  <si>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</si>
  <si>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</si>
  <si>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</si>
  <si>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</si>
  <si>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</si>
  <si>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</si>
  <si>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</si>
  <si>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</si>
  <si>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</si>
  <si>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</si>
  <si>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</si>
  <si>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</si>
  <si>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</si>
  <si>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</si>
  <si>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</si>
  <si>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</si>
  <si>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</si>
  <si>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</si>
  <si>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</si>
  <si>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</si>
  <si>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</si>
  <si>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</si>
  <si>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</si>
  <si>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</si>
  <si>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</si>
  <si>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</si>
  <si>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</si>
  <si>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</si>
  <si>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</si>
  <si>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</si>
  <si>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</si>
  <si>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</si>
  <si>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</si>
  <si>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</si>
  <si>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</si>
  <si>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</si>
  <si>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</si>
  <si>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</si>
  <si>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</si>
  <si>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</si>
  <si>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</si>
  <si>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</si>
  <si>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</si>
  <si>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</si>
  <si>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</si>
  <si>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</si>
  <si>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</si>
  <si>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</si>
  <si>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</si>
  <si>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</si>
  <si>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</si>
  <si>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</si>
  <si>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</si>
  <si>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</si>
  <si>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</si>
  <si>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</si>
  <si>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</si>
  <si>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</si>
  <si>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</si>
  <si>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</si>
  <si>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</si>
  <si>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</si>
  <si>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</si>
  <si>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</si>
  <si>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</si>
  <si>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</si>
  <si>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</si>
  <si>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</si>
  <si>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</si>
  <si>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</si>
  <si>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</si>
  <si>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</si>
  <si>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</si>
  <si>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</si>
  <si>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</si>
  <si>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</si>
  <si>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</si>
  <si>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</si>
  <si>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</si>
  <si>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</si>
  <si>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</si>
  <si>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</si>
  <si>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</si>
  <si>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</si>
  <si>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</si>
  <si>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</si>
  <si>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</si>
  <si>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</si>
  <si>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</si>
  <si>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</si>
  <si>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</si>
  <si>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</si>
  <si>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</si>
  <si>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</si>
  <si>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</si>
  <si>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</si>
  <si>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</si>
  <si>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</si>
  <si>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</si>
  <si>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</si>
  <si>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</si>
  <si>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</si>
  <si>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</si>
  <si>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</si>
  <si>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</si>
  <si>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</si>
  <si>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</si>
  <si>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</si>
  <si>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</si>
  <si>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</si>
  <si>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</si>
  <si>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</si>
  <si>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</si>
  <si>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</si>
  <si>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</si>
  <si>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</si>
  <si>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</si>
  <si>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</si>
  <si>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</si>
  <si>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</si>
  <si>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</si>
  <si>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</si>
  <si>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</si>
  <si>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</si>
  <si>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</si>
  <si>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</si>
  <si>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</si>
  <si>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</si>
  <si>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</si>
  <si>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</si>
  <si>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</si>
  <si>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</si>
  <si>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</si>
  <si>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</si>
  <si>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</si>
  <si>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</si>
  <si>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</si>
  <si>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</si>
  <si>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</si>
  <si>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</si>
  <si>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</si>
  <si>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</si>
  <si>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</si>
  <si>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</si>
  <si>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</si>
  <si>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</si>
  <si>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</si>
  <si>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</si>
  <si>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</si>
  <si>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</si>
  <si>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</si>
  <si>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</si>
  <si>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</si>
  <si>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</si>
  <si>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</si>
  <si>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</si>
  <si>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</si>
  <si>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</si>
  <si>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</si>
  <si>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</si>
  <si>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</si>
  <si>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</si>
  <si>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</si>
  <si>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</si>
  <si>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</si>
  <si>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</si>
  <si>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</si>
  <si>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</si>
  <si>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</si>
  <si>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</si>
  <si>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</si>
  <si>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</si>
  <si>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</si>
  <si>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</si>
  <si>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</si>
  <si>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</si>
  <si>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</si>
  <si>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</si>
  <si>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</si>
  <si>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</si>
  <si>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</si>
  <si>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</si>
  <si>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</si>
  <si>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</si>
  <si>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</si>
  <si>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</si>
  <si>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</si>
  <si>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</si>
  <si>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</si>
  <si>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</si>
  <si>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</si>
  <si>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</si>
  <si>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</si>
  <si>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</si>
  <si>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</si>
  <si>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</si>
  <si>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</si>
  <si>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</si>
  <si>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</si>
  <si>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</si>
  <si>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</si>
  <si>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</si>
  <si>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</si>
  <si>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</si>
  <si>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</si>
  <si>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</si>
  <si>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</si>
  <si>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</si>
  <si>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</si>
  <si>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</si>
  <si>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</si>
  <si>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</si>
  <si>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</si>
  <si>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</si>
  <si>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</si>
  <si>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</si>
  <si>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</si>
  <si>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</si>
  <si>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</si>
  <si>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</si>
  <si>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</si>
  <si>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</si>
  <si>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</si>
  <si>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</si>
  <si>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</si>
  <si>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</si>
  <si>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</si>
  <si>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</si>
  <si>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</si>
  <si>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</si>
  <si>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</si>
  <si>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</si>
  <si>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</si>
  <si>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</si>
  <si>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</si>
  <si>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</si>
  <si>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</si>
  <si>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</si>
  <si>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</si>
  <si>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</si>
  <si>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</si>
  <si>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</si>
  <si>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</si>
  <si>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</si>
  <si>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</si>
  <si>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</si>
  <si>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</si>
  <si>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</si>
  <si>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</si>
  <si>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</si>
  <si>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</si>
  <si>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</si>
  <si>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</si>
  <si>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</si>
  <si>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</si>
  <si>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</si>
  <si>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</si>
  <si>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</si>
  <si>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</si>
  <si>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</si>
  <si>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</si>
  <si>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</si>
  <si>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</si>
  <si>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</si>
  <si>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</si>
  <si>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</si>
  <si>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</si>
  <si>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</si>
  <si>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</si>
  <si>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</si>
  <si>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</si>
  <si>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</si>
  <si>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</si>
  <si>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</si>
  <si>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</si>
  <si>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</si>
  <si>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</si>
  <si>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</si>
  <si>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</si>
  <si>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</si>
  <si>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</si>
  <si>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</si>
  <si>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</si>
  <si>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</si>
  <si>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</si>
  <si>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</si>
  <si>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</si>
  <si>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</si>
  <si>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</si>
  <si>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</si>
  <si>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</si>
  <si>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</si>
  <si>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</si>
  <si>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</si>
  <si>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</si>
  <si>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</si>
  <si>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</si>
  <si>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</si>
  <si>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</si>
  <si>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</si>
  <si>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</si>
  <si>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</si>
  <si>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</si>
  <si>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</si>
  <si>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</si>
  <si>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</si>
  <si>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</si>
  <si>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</si>
  <si>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</si>
  <si>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</si>
  <si>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</si>
  <si>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</si>
  <si>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</si>
  <si>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</si>
  <si>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</si>
  <si>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</si>
  <si>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</si>
  <si>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</si>
  <si>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</si>
  <si>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</si>
  <si>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</si>
  <si>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</si>
  <si>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</si>
  <si>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</si>
  <si>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</si>
  <si>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</si>
  <si>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</si>
  <si>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</si>
  <si>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</si>
  <si>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</si>
  <si>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</si>
  <si>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</si>
  <si>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</si>
  <si>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</si>
  <si>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</si>
  <si>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</si>
  <si>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</si>
  <si>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</si>
  <si>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</si>
  <si>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</si>
  <si>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</si>
  <si>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</si>
  <si>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</si>
  <si>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</si>
  <si>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</si>
  <si>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</si>
  <si>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</si>
  <si>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</si>
  <si>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</si>
  <si>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</si>
  <si>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</si>
  <si>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</si>
  <si>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</si>
  <si>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</si>
  <si>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</si>
  <si>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</si>
  <si>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</si>
  <si>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</si>
  <si>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</si>
  <si>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</si>
  <si>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</si>
  <si>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</si>
  <si>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</si>
  <si>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</si>
  <si>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</si>
  <si>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</si>
  <si>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</si>
  <si>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</si>
  <si>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</si>
  <si>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</si>
  <si>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</si>
  <si>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</si>
  <si>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</si>
  <si>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</si>
  <si>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</si>
  <si>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</si>
  <si>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</si>
  <si>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</si>
  <si>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</si>
  <si>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</si>
  <si>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</si>
  <si>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</si>
  <si>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</si>
  <si>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</si>
  <si>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</si>
  <si>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</si>
  <si>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</si>
  <si>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</si>
  <si>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</si>
  <si>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</si>
  <si>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</si>
  <si>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</si>
  <si>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</si>
  <si>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</si>
  <si>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</si>
  <si>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</si>
  <si>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</si>
  <si>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</si>
  <si>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</si>
  <si>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</si>
  <si>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</si>
  <si>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</si>
  <si>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</si>
  <si>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</si>
  <si>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</si>
  <si>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</si>
  <si>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</si>
  <si>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</si>
  <si>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</si>
  <si>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</si>
  <si>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</si>
  <si>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</si>
  <si>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</si>
  <si>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</si>
  <si>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</si>
  <si>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</si>
  <si>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</si>
  <si>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</si>
  <si>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</si>
  <si>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</si>
  <si>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</si>
  <si>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</si>
  <si>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</si>
  <si>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</si>
  <si>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</si>
  <si>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</si>
  <si>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</si>
  <si>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</si>
  <si>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</si>
  <si>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</si>
  <si>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</si>
  <si>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</si>
  <si>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</si>
  <si>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</si>
  <si>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</si>
  <si>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</si>
  <si>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</si>
  <si>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</si>
  <si>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</si>
  <si>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</si>
  <si>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</si>
  <si>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</si>
  <si>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</si>
  <si>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</si>
  <si>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</si>
  <si>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</si>
  <si>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</si>
  <si>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</si>
  <si>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</si>
  <si>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</si>
  <si>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</si>
  <si>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</si>
  <si>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</si>
  <si>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</si>
  <si>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</si>
  <si>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</si>
  <si>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</si>
  <si>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</si>
  <si>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</si>
  <si>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</si>
  <si>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</si>
  <si>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</si>
  <si>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</si>
  <si>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</si>
  <si>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</si>
  <si>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</si>
  <si>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</si>
  <si>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</si>
  <si>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</si>
  <si>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</si>
  <si>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</si>
  <si>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</si>
  <si>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</si>
  <si>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</si>
  <si>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</si>
  <si>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</si>
  <si>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</si>
  <si>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</si>
  <si>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</si>
  <si>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</si>
  <si>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</si>
  <si>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</si>
  <si>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</si>
  <si>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</si>
  <si>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</si>
  <si>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</si>
  <si>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</si>
  <si>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</si>
  <si>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</si>
  <si>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</si>
  <si>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</si>
  <si>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</si>
  <si>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</si>
  <si>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</si>
  <si>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</si>
  <si>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</si>
  <si>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</si>
  <si>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</si>
  <si>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</si>
  <si>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</si>
  <si>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</si>
  <si>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</si>
  <si>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</si>
  <si>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</si>
  <si>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</si>
  <si>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</si>
  <si>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</si>
  <si>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</si>
  <si>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</si>
  <si>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</si>
  <si>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</si>
  <si>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</si>
  <si>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</si>
  <si>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</si>
  <si>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</si>
  <si>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</si>
  <si>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</si>
  <si>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</si>
  <si>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</si>
  <si>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</si>
  <si>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</si>
  <si>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</si>
  <si>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</si>
  <si>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</si>
  <si>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</si>
  <si>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</si>
  <si>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</si>
  <si>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</si>
  <si>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</si>
  <si>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</si>
  <si>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</si>
  <si>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</si>
  <si>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</si>
  <si>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</si>
  <si>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</si>
  <si>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</si>
  <si>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</si>
  <si>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</si>
  <si>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</si>
  <si>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</si>
  <si>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</si>
  <si>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</si>
  <si>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</si>
  <si>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</si>
  <si>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</si>
  <si>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</si>
  <si>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</si>
  <si>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</si>
  <si>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</si>
  <si>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</si>
  <si>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</si>
  <si>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</si>
  <si>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</si>
  <si>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</si>
  <si>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</si>
  <si>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</si>
  <si>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</si>
  <si>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</si>
  <si>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</si>
  <si>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</si>
  <si>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</si>
  <si>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</si>
  <si>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</si>
  <si>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</si>
  <si>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</si>
  <si>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</si>
  <si>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</si>
  <si>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</si>
  <si>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</si>
  <si>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</si>
  <si>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</si>
  <si>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</si>
  <si>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</si>
  <si>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</si>
  <si>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</si>
  <si>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</si>
  <si>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</si>
  <si>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</si>
  <si>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</si>
  <si>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</si>
  <si>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</si>
  <si>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</si>
  <si>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</si>
  <si>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</si>
  <si>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</si>
  <si>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</si>
  <si>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</si>
  <si>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</si>
  <si>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</si>
  <si>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</si>
  <si>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</si>
  <si>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</si>
  <si>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</si>
  <si>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</si>
  <si>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</si>
  <si>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</si>
  <si>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</si>
  <si>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</si>
  <si>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</si>
  <si>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</si>
  <si>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</si>
  <si>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</si>
  <si>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</si>
  <si>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</si>
  <si>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</si>
  <si>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</si>
  <si>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</si>
  <si>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</si>
  <si>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</si>
  <si>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</si>
  <si>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</si>
  <si>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</si>
  <si>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</si>
  <si>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</si>
  <si>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</si>
  <si>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</si>
  <si>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</si>
  <si>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</si>
  <si>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</si>
  <si>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</si>
  <si>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</si>
  <si>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</si>
  <si>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</si>
  <si>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</si>
  <si>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</si>
  <si>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</si>
  <si>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</si>
  <si>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</si>
  <si>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</si>
  <si>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</si>
  <si>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</si>
  <si>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</si>
  <si>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</si>
  <si>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</si>
  <si>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</si>
  <si>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</si>
  <si>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</si>
  <si>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</si>
  <si>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</si>
  <si>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</si>
  <si>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</si>
  <si>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</si>
  <si>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</si>
  <si>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</si>
  <si>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</si>
  <si>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</si>
  <si>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</si>
  <si>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</si>
  <si>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</si>
  <si>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</si>
  <si>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</si>
  <si>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</si>
  <si>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</si>
  <si>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</si>
  <si>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</si>
  <si>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</si>
  <si>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</si>
  <si>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</si>
  <si>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</si>
  <si>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</si>
  <si>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</si>
  <si>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</si>
  <si>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</si>
  <si>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</si>
  <si>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</si>
  <si>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</si>
  <si>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</si>
  <si>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</si>
  <si>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</si>
  <si>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</si>
  <si>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</si>
  <si>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</si>
  <si>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</si>
  <si>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</si>
  <si>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</si>
  <si>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</si>
  <si>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</si>
  <si>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</si>
  <si>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</si>
  <si>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</si>
  <si>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</si>
  <si>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</si>
  <si>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</si>
  <si>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</si>
  <si>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</si>
  <si>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</si>
  <si>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</si>
  <si>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</si>
  <si>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</si>
  <si>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</si>
  <si>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</si>
  <si>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</si>
  <si>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</si>
  <si>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</si>
  <si>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</si>
  <si>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</si>
  <si>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</si>
  <si>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</si>
  <si>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</si>
  <si>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</si>
  <si>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</si>
  <si>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</si>
  <si>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</si>
  <si>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</si>
  <si>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</si>
  <si>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</si>
  <si>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</si>
  <si>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</si>
  <si>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</si>
  <si>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</si>
  <si>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</si>
  <si>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</si>
  <si>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</si>
  <si>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</si>
  <si>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</si>
  <si>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</si>
  <si>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</si>
  <si>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</si>
  <si>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</si>
  <si>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</si>
  <si>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</si>
  <si>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</si>
  <si>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</si>
  <si>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</si>
  <si>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</si>
  <si>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</si>
  <si>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</si>
  <si>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</si>
  <si>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</si>
  <si>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</si>
  <si>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</si>
  <si>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</si>
  <si>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</si>
  <si>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</si>
  <si>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</si>
  <si>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</si>
  <si>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</si>
  <si>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</si>
  <si>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</si>
  <si>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</si>
  <si>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</si>
  <si>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</si>
  <si>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</si>
  <si>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</si>
  <si>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</si>
  <si>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</si>
  <si>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</si>
  <si>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</si>
  <si>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</si>
  <si>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</si>
  <si>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</si>
  <si>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</si>
  <si>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</si>
  <si>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</si>
  <si>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</si>
  <si>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</si>
  <si>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</si>
  <si>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</si>
  <si>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</si>
  <si>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</si>
  <si>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</si>
  <si>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</si>
  <si>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</si>
  <si>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</si>
  <si>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</si>
  <si>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</si>
  <si>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</si>
  <si>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</si>
  <si>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</si>
  <si>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</si>
  <si>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</si>
  <si>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</si>
  <si>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</si>
  <si>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</si>
  <si>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</si>
  <si>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</si>
  <si>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</si>
  <si>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</si>
  <si>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</si>
  <si>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</si>
  <si>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</si>
  <si>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</si>
  <si>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</si>
  <si>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</si>
  <si>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</si>
  <si>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</si>
  <si>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</si>
  <si>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</si>
  <si>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</si>
  <si>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</si>
  <si>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</si>
  <si>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</si>
  <si>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</si>
  <si>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</si>
  <si>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</si>
  <si>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</si>
  <si>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</si>
  <si>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</si>
  <si>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</si>
  <si>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</si>
  <si>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</si>
  <si>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</si>
  <si>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</si>
  <si>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</si>
  <si>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</si>
  <si>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</si>
  <si>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</si>
  <si>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</si>
  <si>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</si>
  <si>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</si>
  <si>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</si>
  <si>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</si>
  <si>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</si>
  <si>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</si>
  <si>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</si>
  <si>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</si>
  <si>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</si>
  <si>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</si>
  <si>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</si>
  <si>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</si>
  <si>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</si>
  <si>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</si>
  <si>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</si>
  <si>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</si>
  <si>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</si>
  <si>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</si>
  <si>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</si>
  <si>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</si>
  <si>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</si>
  <si>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</si>
  <si>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</si>
  <si>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</si>
  <si>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</si>
  <si>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</si>
  <si>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</si>
  <si>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</si>
  <si>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</si>
  <si>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</si>
  <si>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</si>
  <si>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</si>
  <si>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</si>
  <si>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</si>
  <si>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</si>
  <si>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</si>
  <si>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</si>
  <si>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</si>
  <si>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</si>
  <si>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</si>
  <si>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</si>
  <si>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</si>
  <si>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</si>
  <si>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</si>
  <si>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</si>
  <si>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</si>
  <si>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</si>
  <si>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</si>
  <si>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</si>
  <si>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</si>
  <si>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</si>
  <si>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</si>
  <si>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</si>
  <si>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</si>
  <si>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</si>
  <si>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</si>
  <si>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</si>
  <si>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</si>
  <si>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</si>
  <si>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</si>
  <si>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</si>
  <si>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</si>
  <si>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</si>
  <si>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</si>
  <si>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</si>
  <si>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</si>
  <si>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</si>
  <si>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</si>
  <si>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</si>
  <si>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</si>
  <si>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</si>
  <si>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</si>
  <si>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</si>
  <si>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</si>
  <si>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</si>
  <si>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</si>
  <si>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</si>
  <si>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</si>
  <si>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</si>
  <si>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</si>
  <si>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</si>
  <si>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</si>
  <si>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</si>
  <si>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</si>
  <si>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</si>
  <si>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</si>
  <si>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</si>
  <si>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</si>
  <si>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</si>
  <si>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</si>
  <si>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</si>
  <si>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</si>
  <si>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</si>
  <si>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</si>
  <si>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</si>
  <si>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</si>
  <si>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</si>
  <si>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</si>
  <si>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</si>
  <si>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</si>
  <si>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</si>
  <si>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</si>
  <si>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</si>
  <si>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</si>
  <si>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</si>
  <si>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</si>
  <si>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</si>
  <si>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</si>
  <si>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</si>
  <si>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</si>
  <si>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</si>
  <si>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</si>
  <si>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</si>
  <si>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</si>
  <si>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</si>
  <si>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</si>
  <si>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</si>
  <si>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</si>
  <si>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</si>
  <si>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</si>
  <si>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</si>
  <si>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</si>
  <si>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</si>
  <si>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</si>
  <si>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</si>
  <si>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</si>
  <si>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</si>
  <si>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</si>
  <si>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</si>
  <si>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</si>
  <si>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</si>
  <si>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</si>
  <si>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</si>
  <si>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</si>
  <si>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</si>
  <si>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</si>
  <si>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</si>
  <si>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</si>
  <si>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</si>
  <si>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</si>
  <si>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</si>
  <si>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</si>
  <si>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</si>
  <si>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</si>
  <si>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</si>
  <si>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</si>
  <si>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</si>
  <si>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</si>
  <si>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</si>
  <si>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</si>
  <si>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</si>
  <si>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</si>
  <si>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</si>
  <si>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</si>
  <si>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</si>
  <si>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</si>
  <si>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</si>
  <si>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</si>
  <si>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</si>
  <si>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</si>
  <si>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</si>
  <si>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</si>
  <si>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</si>
  <si>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</si>
  <si>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</si>
  <si>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</si>
  <si>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</si>
  <si>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</si>
  <si>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</si>
  <si>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</si>
  <si>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</si>
  <si>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</si>
  <si>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</si>
  <si>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</si>
  <si>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</si>
  <si>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</si>
  <si>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</si>
  <si>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</si>
  <si>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</si>
  <si>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</si>
  <si>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</si>
  <si>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</si>
  <si>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</si>
  <si>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</si>
  <si>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</si>
  <si>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</si>
  <si>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</si>
  <si>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</si>
  <si>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</si>
  <si>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</si>
  <si>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</si>
  <si>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</si>
  <si>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</si>
  <si>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</si>
  <si>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</si>
  <si>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</si>
  <si>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</si>
  <si>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</si>
  <si>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</si>
  <si>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</si>
  <si>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</si>
  <si>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</si>
  <si>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</si>
  <si>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</si>
  <si>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</si>
  <si>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</si>
  <si>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</si>
  <si>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</si>
  <si>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</si>
  <si>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</si>
  <si>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</si>
  <si>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</si>
  <si>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</si>
  <si>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</si>
  <si>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</si>
  <si>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</si>
  <si>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</si>
  <si>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</si>
  <si>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</si>
  <si>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</si>
  <si>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</si>
  <si>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</si>
  <si>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</si>
  <si>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</si>
  <si>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</si>
  <si>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</si>
  <si>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</si>
  <si>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</si>
  <si>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</si>
  <si>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</si>
  <si>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</si>
  <si>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</si>
  <si>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</si>
  <si>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</si>
  <si>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</si>
  <si>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</si>
  <si>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</si>
  <si>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</si>
  <si>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</si>
  <si>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</si>
  <si>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</si>
  <si>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</si>
  <si>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</si>
  <si>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</si>
  <si>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</si>
  <si>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</si>
  <si>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</si>
  <si>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</si>
  <si>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</si>
  <si>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</si>
  <si>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</si>
  <si>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</si>
  <si>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</si>
  <si>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</si>
  <si>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</si>
  <si>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</si>
  <si>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</si>
  <si>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</si>
  <si>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</si>
  <si>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</si>
  <si>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</si>
  <si>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</si>
  <si>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</si>
  <si>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</si>
  <si>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</si>
  <si>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</si>
  <si>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</si>
  <si>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</si>
  <si>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</si>
  <si>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</si>
  <si>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</si>
  <si>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</si>
  <si>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</si>
  <si>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</si>
  <si>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</si>
  <si>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</si>
  <si>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</si>
  <si>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</si>
  <si>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</si>
  <si>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</si>
  <si>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</si>
  <si>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</si>
  <si>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</si>
  <si>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</si>
  <si>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</si>
  <si>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</si>
  <si>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</si>
  <si>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</si>
  <si>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</si>
  <si>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</si>
  <si>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</si>
  <si>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</si>
  <si>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</si>
  <si>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</si>
  <si>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</si>
  <si>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</si>
  <si>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</si>
  <si>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</si>
  <si>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</si>
  <si>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</si>
  <si>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</si>
  <si>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</si>
  <si>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</si>
  <si>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</si>
  <si>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</si>
  <si>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</si>
  <si>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</si>
  <si>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</si>
  <si>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</si>
  <si>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</si>
  <si>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</si>
  <si>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</si>
  <si>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</si>
  <si>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</si>
  <si>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</si>
  <si>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</si>
  <si>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</si>
  <si>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</si>
  <si>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</si>
  <si>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</si>
  <si>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</si>
  <si>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</si>
  <si>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</si>
  <si>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</si>
  <si>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</si>
  <si>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</si>
  <si>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</si>
  <si>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</si>
  <si>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</si>
  <si>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</si>
  <si>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</si>
  <si>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</si>
  <si>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</si>
  <si>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</si>
  <si>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</si>
  <si>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</si>
  <si>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</si>
  <si>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</si>
  <si>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</si>
  <si>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</si>
  <si>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</si>
  <si>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</si>
  <si>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</si>
  <si>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</si>
  <si>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</si>
  <si>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</si>
  <si>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</si>
  <si>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</si>
  <si>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</si>
  <si>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</si>
  <si>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</si>
  <si>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</si>
  <si>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</si>
  <si>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</si>
  <si>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</si>
  <si>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</si>
  <si>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</si>
  <si>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</si>
  <si>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</si>
  <si>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</si>
  <si>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</si>
  <si>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</si>
  <si>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</si>
  <si>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</si>
  <si>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</si>
  <si>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</si>
  <si>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</si>
  <si>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</si>
  <si>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</si>
  <si>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</si>
  <si>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</si>
  <si>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</si>
  <si>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</si>
  <si>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</si>
  <si>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</si>
  <si>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</si>
  <si>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</si>
  <si>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</si>
  <si>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</si>
  <si>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</si>
  <si>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</si>
  <si>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</si>
  <si>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</si>
  <si>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</si>
  <si>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</si>
  <si>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</si>
  <si>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</si>
  <si>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</si>
  <si>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</si>
  <si>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</si>
  <si>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</si>
  <si>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</si>
  <si>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</si>
  <si>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</si>
  <si>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</si>
  <si>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</si>
  <si>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</si>
  <si>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</si>
  <si>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</si>
  <si>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</si>
  <si>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</si>
  <si>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</si>
  <si>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</si>
  <si>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</si>
  <si>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</si>
  <si>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</si>
  <si>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</si>
  <si>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</si>
  <si>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</si>
  <si>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</si>
  <si>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</si>
  <si>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</si>
  <si>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</si>
  <si>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</si>
  <si>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</si>
  <si>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</si>
  <si>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</si>
  <si>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</si>
  <si>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</si>
  <si>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</si>
  <si>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</si>
  <si>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</si>
  <si>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</si>
  <si>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</si>
  <si>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</si>
  <si>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</si>
  <si>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</si>
  <si>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</si>
  <si>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</si>
  <si>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</si>
  <si>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</si>
  <si>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</si>
  <si>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</si>
  <si>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</si>
  <si>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</si>
  <si>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</si>
  <si>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</si>
  <si>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</si>
  <si>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</si>
  <si>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</si>
  <si>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</si>
  <si>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</si>
  <si>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</si>
  <si>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</si>
  <si>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</si>
  <si>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</si>
  <si>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</si>
  <si>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</si>
  <si>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</si>
  <si>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</si>
  <si>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</si>
  <si>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</si>
  <si>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</si>
  <si>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</si>
  <si>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</si>
  <si>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</si>
  <si>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</si>
  <si>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</si>
  <si>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</si>
  <si>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</si>
  <si>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</si>
  <si>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</si>
  <si>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</si>
  <si>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</si>
  <si>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</si>
  <si>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</si>
  <si>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</si>
  <si>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</si>
  <si>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</si>
  <si>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</si>
  <si>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</si>
  <si>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</si>
  <si>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</si>
  <si>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</si>
  <si>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</si>
  <si>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</si>
  <si>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</si>
  <si>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</si>
  <si>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</si>
  <si>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</si>
  <si>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</si>
  <si>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</si>
  <si>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</si>
  <si>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</si>
  <si>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</si>
  <si>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</si>
  <si>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</si>
  <si>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</si>
  <si>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</si>
  <si>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</si>
  <si>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</si>
  <si>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</si>
  <si>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</si>
  <si>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</si>
  <si>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</si>
  <si>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</si>
  <si>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</si>
  <si>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</si>
  <si>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</si>
  <si>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</si>
  <si>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</si>
  <si>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</si>
  <si>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</si>
  <si>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</si>
  <si>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</si>
  <si>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</si>
  <si>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</si>
  <si>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</si>
  <si>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</si>
  <si>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</si>
  <si>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</si>
  <si>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</si>
  <si>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</si>
  <si>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</si>
  <si>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</si>
  <si>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</si>
  <si>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</si>
  <si>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</si>
  <si>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</si>
  <si>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</si>
  <si>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</si>
  <si>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</si>
  <si>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</si>
  <si>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</si>
  <si>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</si>
  <si>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</si>
  <si>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</si>
  <si>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</si>
  <si>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</si>
  <si>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</si>
  <si>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</si>
  <si>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</si>
  <si>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</si>
  <si>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</si>
  <si>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</si>
  <si>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</si>
  <si>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</si>
  <si>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</si>
  <si>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</si>
  <si>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</si>
  <si>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</si>
  <si>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</si>
  <si>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</si>
  <si>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</si>
  <si>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</si>
  <si>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</si>
  <si>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</si>
  <si>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</si>
  <si>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</si>
  <si>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</si>
  <si>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</si>
  <si>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</si>
  <si>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</si>
  <si>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</si>
  <si>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</si>
  <si>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</si>
  <si>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</si>
  <si>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</si>
  <si>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</si>
  <si>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</si>
  <si>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</si>
  <si>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</si>
  <si>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</si>
  <si>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</si>
  <si>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</si>
  <si>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</si>
  <si>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</si>
  <si>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</si>
  <si>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</si>
  <si>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</si>
  <si>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</si>
  <si>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</si>
  <si>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</si>
  <si>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</si>
  <si>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</si>
  <si>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</si>
  <si>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</si>
  <si>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</si>
  <si>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</si>
  <si>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</si>
  <si>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</si>
  <si>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</si>
  <si>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</si>
  <si>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</si>
  <si>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</si>
  <si>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</si>
  <si>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</si>
  <si>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</si>
  <si>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</si>
  <si>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</si>
  <si>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</si>
  <si>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</si>
  <si>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</si>
  <si>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</si>
  <si>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</si>
  <si>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</si>
  <si>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</si>
  <si>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</si>
  <si>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</si>
  <si>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</si>
  <si>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</si>
  <si>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</si>
  <si>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</si>
  <si>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</si>
  <si>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</si>
  <si>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</si>
  <si>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</si>
  <si>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</si>
  <si>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</si>
  <si>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</si>
  <si>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</si>
  <si>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</si>
  <si>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</si>
  <si>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</si>
  <si>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</si>
  <si>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</si>
  <si>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</si>
  <si>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</si>
  <si>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</si>
  <si>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</si>
  <si>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</si>
  <si>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</si>
  <si>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</si>
  <si>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</si>
  <si>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</si>
  <si>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</si>
  <si>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</si>
  <si>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</si>
  <si>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</si>
  <si>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</si>
  <si>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</si>
  <si>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</si>
  <si>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</si>
  <si>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</si>
  <si>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</si>
  <si>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</si>
  <si>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</si>
  <si>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</si>
  <si>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</si>
  <si>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</si>
  <si>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</si>
  <si>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</si>
  <si>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</si>
  <si>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</si>
  <si>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</si>
  <si>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</si>
  <si>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</si>
  <si>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</si>
  <si>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</si>
  <si>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</si>
  <si>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</si>
  <si>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</si>
  <si>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</si>
  <si>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</si>
  <si>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</si>
  <si>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</si>
  <si>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</si>
  <si>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</si>
  <si>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</si>
  <si>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</si>
  <si>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</si>
  <si>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</si>
  <si>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</si>
  <si>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</si>
  <si>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</si>
  <si>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</si>
  <si>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</si>
  <si>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</si>
  <si>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</si>
  <si>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</si>
  <si>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</si>
  <si>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</si>
  <si>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</si>
  <si>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</si>
  <si>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</si>
  <si>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</si>
  <si>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</si>
  <si>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</si>
  <si>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</si>
  <si>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</si>
  <si>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</si>
  <si>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</si>
  <si>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</si>
  <si>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</si>
  <si>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</si>
  <si>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</si>
  <si>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</si>
  <si>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</si>
  <si>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</si>
  <si>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</si>
  <si>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</si>
  <si>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</si>
  <si>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</si>
  <si>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</si>
  <si>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</si>
  <si>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</si>
  <si>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</si>
  <si>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</si>
  <si>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</si>
  <si>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</si>
  <si>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</si>
  <si>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</si>
  <si>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</si>
  <si>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</si>
  <si>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</si>
  <si>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</si>
  <si>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</si>
  <si>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</si>
  <si>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</si>
  <si>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</si>
  <si>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</si>
  <si>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</si>
  <si>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</si>
  <si>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</si>
  <si>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</si>
  <si>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</si>
  <si>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</si>
  <si>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</si>
  <si>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</si>
  <si>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</si>
  <si>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</si>
  <si>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</si>
  <si>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</si>
  <si>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</si>
  <si>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</si>
  <si>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</si>
  <si>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</si>
  <si>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</si>
  <si>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</si>
  <si>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</si>
  <si>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</si>
  <si>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</si>
  <si>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</si>
  <si>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</si>
  <si>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</si>
  <si>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</si>
  <si>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</si>
  <si>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</si>
  <si>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</si>
  <si>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</si>
  <si>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</si>
  <si>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</si>
  <si>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</si>
  <si>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</si>
  <si>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</si>
  <si>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</si>
  <si>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</si>
  <si>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</si>
  <si>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</si>
  <si>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</si>
  <si>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</si>
  <si>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</si>
  <si>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</si>
  <si>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</si>
  <si>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</si>
  <si>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</si>
  <si>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</si>
  <si>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</si>
  <si>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</si>
  <si>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</si>
  <si>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</si>
  <si>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</si>
  <si>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</si>
  <si>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</si>
  <si>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</si>
  <si>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</si>
  <si>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</si>
  <si>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</si>
  <si>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</si>
  <si>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</si>
  <si>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</si>
  <si>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</si>
  <si>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</si>
  <si>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</si>
  <si>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</si>
  <si>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</si>
  <si>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</si>
  <si>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</si>
  <si>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</si>
  <si>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</si>
  <si>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</si>
  <si>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</si>
  <si>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</si>
  <si>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</si>
  <si>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</si>
  <si>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</si>
  <si>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</si>
  <si>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</si>
  <si>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</si>
  <si>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</si>
  <si>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</si>
  <si>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</si>
  <si>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</si>
  <si>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</si>
  <si>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</si>
  <si>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</si>
  <si>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</si>
  <si>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</si>
  <si>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</si>
  <si>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</si>
  <si>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</si>
  <si>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</si>
  <si>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</si>
  <si>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</si>
  <si>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</si>
  <si>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</si>
  <si>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</si>
  <si>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</si>
  <si>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</si>
  <si>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</si>
  <si>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</si>
  <si>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</si>
  <si>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</si>
  <si>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</si>
  <si>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</si>
  <si>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</si>
  <si>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</si>
  <si>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</si>
  <si>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</si>
  <si>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</si>
  <si>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</si>
  <si>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</si>
  <si>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</si>
  <si>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</si>
  <si>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</si>
  <si>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</si>
  <si>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</si>
  <si>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</si>
  <si>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</si>
  <si>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</si>
  <si>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</si>
  <si>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</si>
  <si>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</si>
  <si>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</si>
  <si>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</si>
  <si>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</si>
  <si>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</si>
  <si>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</si>
  <si>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</si>
  <si>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</si>
  <si>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</si>
  <si>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</si>
  <si>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</si>
  <si>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</si>
  <si>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</si>
  <si>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</si>
  <si>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</si>
  <si>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</si>
  <si>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</si>
  <si>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</si>
  <si>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</si>
  <si>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</si>
  <si>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</si>
  <si>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</si>
  <si>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</si>
  <si>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</si>
  <si>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</si>
  <si>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</si>
  <si>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</si>
  <si>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</si>
  <si>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</si>
  <si>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</si>
  <si>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</si>
  <si>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</si>
  <si>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</si>
  <si>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</si>
  <si>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</si>
  <si>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</si>
  <si>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</si>
  <si>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</si>
  <si>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</si>
  <si>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</si>
  <si>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</si>
  <si>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</si>
  <si>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</si>
  <si>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</si>
  <si>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</si>
  <si>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</si>
  <si>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</si>
  <si>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</si>
  <si>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</si>
  <si>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</si>
  <si>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</si>
  <si>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</si>
  <si>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</si>
  <si>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</si>
  <si>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</si>
  <si>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</si>
  <si>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</si>
  <si>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</si>
  <si>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</si>
  <si>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</si>
  <si>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</si>
  <si>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</si>
  <si>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</si>
  <si>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</si>
  <si>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</si>
  <si>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</si>
  <si>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</si>
  <si>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</si>
  <si>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</si>
  <si>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</si>
  <si>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</si>
  <si>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</si>
  <si>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</si>
  <si>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</si>
  <si>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</si>
  <si>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</si>
  <si>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</si>
  <si>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</si>
  <si>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</si>
  <si>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</si>
  <si>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</si>
  <si>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</si>
  <si>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</si>
  <si>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</si>
  <si>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</si>
  <si>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</si>
  <si>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</si>
  <si>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</si>
  <si>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</si>
  <si>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</si>
  <si>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</si>
  <si>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</si>
  <si>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</si>
  <si>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</si>
  <si>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</si>
  <si>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</si>
  <si>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</si>
  <si>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</si>
  <si>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</si>
  <si>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</si>
  <si>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</si>
  <si>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</si>
  <si>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</si>
  <si>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</si>
  <si>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</si>
  <si>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</si>
  <si>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</si>
  <si>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</si>
  <si>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</si>
  <si>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</si>
  <si>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</si>
  <si>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</si>
  <si>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</si>
  <si>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</si>
  <si>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</si>
  <si>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</si>
  <si>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</si>
  <si>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</si>
  <si>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</si>
  <si>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</si>
  <si>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</si>
  <si>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</si>
  <si>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</si>
  <si>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</si>
  <si>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</si>
  <si>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</si>
  <si>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</si>
  <si>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</si>
  <si>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</si>
  <si>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</si>
  <si>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</si>
  <si>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</si>
  <si>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</si>
  <si>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</si>
  <si>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</si>
  <si>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</si>
  <si>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</si>
  <si>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</si>
  <si>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</si>
  <si>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</si>
  <si>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</si>
  <si>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</si>
  <si>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</si>
  <si>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</si>
  <si>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</si>
  <si>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</si>
  <si>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</si>
  <si>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</si>
  <si>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</si>
  <si>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</si>
  <si>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</si>
  <si>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</si>
  <si>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</si>
  <si>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</si>
  <si>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</si>
  <si>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</si>
  <si>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</si>
  <si>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</si>
  <si>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</si>
  <si>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</si>
  <si>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</si>
  <si>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</si>
  <si>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</si>
  <si>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</si>
  <si>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</si>
  <si>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</si>
  <si>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</si>
  <si>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</si>
  <si>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</si>
  <si>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</si>
  <si>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</si>
  <si>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</si>
  <si>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</si>
  <si>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</si>
  <si>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</si>
  <si>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</si>
  <si>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</si>
  <si>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</si>
  <si>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</si>
  <si>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</si>
  <si>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</si>
  <si>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</si>
  <si>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</si>
  <si>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</si>
  <si>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</si>
  <si>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</si>
  <si>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</si>
  <si>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</si>
  <si>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</si>
  <si>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</si>
  <si>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</si>
  <si>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</si>
  <si>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</si>
  <si>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</si>
  <si>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</si>
  <si>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</si>
  <si>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</si>
  <si>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</si>
  <si>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</si>
  <si>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</si>
  <si>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</si>
  <si>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</si>
  <si>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</si>
  <si>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</si>
  <si>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</si>
  <si>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</si>
  <si>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</si>
  <si>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</si>
  <si>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</si>
  <si>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</si>
  <si>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</si>
  <si>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</si>
  <si>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</si>
  <si>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</si>
  <si>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</si>
  <si>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</si>
  <si>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</si>
  <si>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</si>
  <si>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</si>
  <si>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</si>
  <si>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</si>
  <si>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</si>
  <si>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</si>
  <si>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</si>
  <si>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</si>
  <si>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</si>
  <si>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</si>
  <si>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</si>
  <si>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</si>
  <si>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</si>
  <si>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</si>
  <si>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</si>
  <si>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</si>
  <si>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</si>
  <si>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</si>
  <si>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</si>
  <si>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</si>
  <si>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</si>
  <si>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</si>
  <si>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</si>
  <si>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</si>
  <si>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</si>
  <si>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</si>
  <si>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</si>
  <si>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</si>
  <si>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</si>
  <si>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</si>
  <si>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</si>
  <si>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</si>
  <si>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</si>
  <si>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</si>
  <si>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</si>
  <si>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</si>
  <si>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</si>
  <si>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</si>
  <si>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</si>
  <si>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</si>
  <si>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</si>
  <si>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</si>
  <si>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</si>
  <si>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</si>
  <si>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</si>
  <si>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</si>
  <si>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</si>
  <si>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</si>
  <si>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</si>
  <si>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</si>
  <si>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</si>
  <si>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</si>
  <si>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</si>
  <si>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</si>
  <si>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</si>
  <si>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</si>
  <si>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</si>
  <si>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</si>
  <si>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</si>
  <si>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</si>
  <si>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</si>
  <si>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</si>
  <si>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</si>
  <si>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</si>
  <si>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</si>
  <si>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</si>
  <si>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</si>
  <si>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</si>
  <si>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</si>
  <si>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</si>
  <si>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</si>
  <si>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</si>
  <si>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</si>
  <si>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</si>
  <si>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</si>
  <si>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</si>
  <si>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</si>
  <si>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</si>
  <si>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</si>
  <si>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</si>
  <si>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</si>
  <si>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</si>
  <si>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</si>
  <si>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</si>
  <si>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</si>
  <si>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</si>
  <si>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</si>
  <si>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</si>
  <si>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</si>
  <si>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</si>
  <si>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</si>
  <si>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</si>
  <si>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</si>
  <si>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</si>
  <si>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</si>
  <si>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</si>
  <si>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</si>
  <si>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</si>
  <si>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</si>
  <si>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</si>
  <si>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</si>
  <si>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</si>
  <si>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</si>
  <si>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</si>
  <si>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</si>
  <si>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</si>
  <si>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</si>
  <si>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</si>
  <si>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</si>
  <si>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</si>
  <si>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</si>
  <si>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</si>
  <si>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</si>
  <si>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</si>
  <si>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</si>
  <si>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</si>
  <si>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</si>
  <si>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</si>
  <si>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</si>
  <si>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</si>
  <si>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</si>
  <si>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</si>
  <si>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</si>
  <si>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</si>
  <si>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</si>
  <si>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</si>
  <si>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</si>
  <si>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</si>
  <si>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</si>
  <si>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</si>
  <si>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</si>
  <si>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</si>
  <si>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</si>
  <si>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</si>
  <si>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</si>
  <si>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</si>
  <si>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</si>
  <si>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</si>
  <si>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</si>
  <si>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</si>
  <si>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</si>
  <si>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</si>
  <si>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</si>
  <si>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</si>
  <si>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</si>
  <si>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</si>
  <si>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</si>
  <si>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</si>
  <si>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</si>
  <si>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</si>
  <si>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</si>
  <si>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</si>
  <si>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</si>
  <si>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</si>
  <si>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</si>
  <si>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</si>
  <si>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</si>
  <si>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</si>
  <si>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</si>
  <si>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</si>
  <si>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</si>
  <si>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</si>
  <si>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</si>
  <si>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</si>
  <si>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</si>
  <si>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</si>
  <si>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</si>
  <si>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</si>
  <si>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</si>
  <si>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</si>
  <si>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</si>
  <si>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</si>
  <si>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</si>
  <si>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</si>
  <si>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</si>
  <si>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</si>
  <si>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</si>
  <si>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</si>
  <si>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</si>
  <si>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</si>
  <si>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</si>
  <si>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</si>
  <si>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</si>
  <si>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</si>
  <si>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</si>
  <si>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</si>
  <si>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</si>
  <si>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</si>
  <si>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</si>
  <si>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</si>
  <si>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</si>
  <si>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</si>
  <si>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</si>
  <si>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</si>
  <si>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</si>
  <si>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</si>
  <si>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</si>
  <si>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</si>
  <si>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</si>
  <si>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</si>
  <si>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</si>
  <si>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</si>
  <si>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</si>
  <si>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</si>
  <si>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</si>
  <si>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</si>
  <si>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</si>
  <si>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</si>
  <si>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</si>
  <si>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</si>
  <si>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</si>
  <si>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</si>
  <si>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</si>
  <si>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</si>
  <si>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</si>
  <si>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</si>
  <si>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</si>
  <si>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</si>
  <si>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</si>
  <si>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</si>
  <si>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</si>
  <si>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</si>
  <si>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</si>
  <si>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</si>
  <si>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</si>
  <si>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</si>
  <si>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</si>
  <si>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</si>
  <si>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</si>
  <si>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</si>
  <si>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</si>
  <si>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</si>
  <si>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</si>
  <si>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</si>
  <si>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</si>
  <si>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</si>
  <si>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</si>
  <si>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</si>
  <si>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</si>
  <si>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</si>
  <si>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</si>
  <si>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</si>
  <si>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</si>
  <si>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</si>
  <si>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</si>
  <si>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</si>
  <si>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</si>
  <si>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</si>
  <si>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</si>
  <si>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</si>
  <si>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</si>
  <si>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</si>
  <si>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</si>
  <si>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</si>
  <si>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</si>
  <si>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</si>
  <si>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</si>
  <si>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</si>
  <si>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</si>
  <si>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</si>
  <si>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</si>
  <si>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</si>
  <si>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</si>
  <si>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</si>
  <si>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</si>
  <si>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</si>
  <si>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</si>
  <si>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</si>
  <si>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</si>
  <si>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</si>
  <si>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</si>
  <si>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</si>
  <si>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</si>
  <si>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</si>
  <si>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</si>
  <si>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</si>
  <si>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</si>
  <si>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</si>
  <si>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</si>
  <si>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</si>
  <si>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</si>
  <si>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</si>
  <si>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</si>
  <si>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</si>
  <si>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</si>
  <si>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</si>
  <si>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</si>
  <si>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</si>
  <si>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</si>
  <si>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</si>
  <si>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</si>
  <si>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</si>
  <si>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</si>
  <si>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</si>
  <si>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</si>
  <si>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</si>
  <si>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</si>
  <si>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</si>
  <si>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</si>
  <si>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</si>
  <si>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</si>
  <si>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</si>
  <si>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</si>
  <si>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</si>
  <si>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</si>
  <si>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</si>
  <si>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</si>
  <si>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</si>
  <si>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</si>
  <si>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</si>
  <si>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</si>
  <si>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</si>
  <si>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</si>
  <si>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</si>
  <si>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</si>
  <si>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</si>
  <si>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</si>
  <si>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</si>
  <si>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</si>
  <si>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</si>
  <si>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</si>
  <si>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</si>
  <si>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</si>
  <si>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</si>
  <si>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</si>
  <si>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</si>
  <si>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</si>
  <si>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</si>
  <si>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</si>
  <si>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</si>
  <si>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</si>
  <si>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</si>
  <si>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</si>
  <si>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</si>
  <si>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</si>
  <si>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</si>
  <si>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</si>
  <si>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</si>
  <si>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</si>
  <si>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</si>
  <si>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</si>
  <si>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</si>
  <si>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</si>
  <si>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</si>
  <si>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</si>
  <si>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</si>
  <si>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</si>
  <si>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</si>
  <si>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</si>
  <si>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</si>
  <si>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</si>
  <si>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</si>
  <si>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</si>
  <si>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</si>
  <si>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</si>
  <si>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</si>
  <si>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</si>
  <si>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</si>
  <si>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</si>
  <si>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</si>
  <si>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</si>
  <si>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</si>
  <si>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</si>
  <si>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</si>
  <si>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</si>
  <si>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</si>
  <si>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</si>
  <si>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</si>
  <si>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</si>
  <si>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</si>
  <si>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</si>
  <si>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</si>
  <si>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</si>
  <si>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</si>
  <si>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</si>
  <si>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</si>
  <si>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</si>
  <si>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</si>
  <si>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</si>
  <si>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</si>
  <si>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</si>
  <si>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</si>
  <si>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</si>
  <si>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</si>
  <si>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</si>
  <si>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</si>
  <si>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</si>
  <si>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</si>
  <si>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</si>
  <si>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</si>
  <si>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</si>
  <si>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</si>
  <si>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</si>
  <si>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</si>
  <si>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</si>
  <si>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</si>
  <si>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</si>
  <si>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</si>
  <si>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</si>
  <si>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</si>
  <si>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</si>
  <si>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</si>
  <si>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</si>
  <si>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</si>
  <si>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</si>
  <si>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</si>
  <si>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</si>
  <si>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</si>
  <si>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</si>
  <si>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</si>
  <si>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</si>
  <si>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</si>
  <si>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</si>
  <si>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</si>
  <si>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</si>
  <si>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</si>
  <si>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</si>
  <si>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</si>
  <si>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</si>
  <si>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</si>
  <si>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</si>
  <si>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</si>
  <si>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</si>
  <si>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</si>
  <si>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</si>
  <si>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</si>
  <si>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</si>
  <si>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</si>
  <si>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</si>
  <si>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</si>
  <si>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</si>
  <si>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</si>
  <si>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</si>
  <si>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</si>
  <si>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</si>
  <si>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</si>
  <si>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</si>
  <si>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</si>
  <si>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</si>
  <si>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</si>
  <si>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</si>
  <si>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</si>
  <si>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</si>
  <si>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</si>
  <si>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</si>
  <si>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</si>
  <si>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</si>
  <si>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</si>
  <si>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</si>
  <si>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</si>
  <si>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</si>
  <si>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</si>
  <si>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</si>
  <si>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</si>
  <si>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</si>
  <si>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</si>
  <si>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</si>
  <si>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</si>
  <si>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</si>
  <si>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</si>
  <si>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</si>
  <si>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</si>
  <si>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</si>
  <si>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</si>
  <si>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</si>
  <si>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</si>
  <si>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</si>
  <si>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</si>
  <si>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</si>
  <si>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</si>
  <si>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</si>
  <si>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</si>
  <si>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</si>
  <si>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</si>
  <si>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</si>
  <si>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</si>
  <si>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</si>
  <si>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</si>
  <si>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</si>
  <si>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</si>
  <si>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</si>
  <si>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</si>
  <si>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</si>
  <si>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</si>
  <si>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</si>
  <si>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</si>
  <si>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</si>
  <si>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</si>
  <si>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</si>
  <si>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</si>
  <si>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</si>
  <si>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</si>
  <si>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</si>
  <si>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</si>
  <si>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</si>
  <si>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</si>
  <si>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</si>
  <si>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</si>
  <si>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</si>
  <si>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</si>
  <si>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</si>
  <si>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</si>
  <si>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</si>
  <si>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</si>
  <si>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</si>
  <si>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</si>
  <si>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</si>
  <si>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</si>
  <si>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</si>
  <si>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</si>
  <si>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</si>
  <si>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</si>
  <si>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</si>
  <si>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</si>
  <si>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</si>
  <si>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</si>
  <si>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</si>
  <si>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</si>
  <si>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</si>
  <si>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</si>
  <si>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</si>
  <si>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</si>
  <si>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</si>
  <si>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</si>
  <si>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</si>
  <si>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</si>
  <si>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</si>
  <si>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</si>
  <si>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</si>
  <si>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</si>
  <si>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</si>
  <si>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</si>
  <si>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</si>
  <si>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</si>
  <si>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</si>
  <si>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</si>
  <si>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</si>
  <si>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</si>
  <si>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</si>
  <si>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</si>
  <si>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</si>
  <si>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</si>
  <si>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</si>
  <si>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</si>
  <si>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</si>
  <si>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</si>
  <si>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</si>
  <si>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</si>
  <si>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</si>
  <si>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</si>
  <si>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</si>
  <si>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</si>
  <si>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</si>
  <si>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</si>
  <si>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</si>
  <si>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</si>
  <si>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</si>
  <si>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</si>
  <si>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</si>
  <si>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</si>
  <si>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</si>
  <si>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</si>
  <si>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</si>
  <si>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</si>
  <si>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</si>
  <si>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</si>
  <si>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</si>
  <si>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</si>
  <si>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</si>
  <si>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</si>
  <si>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</si>
  <si>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</si>
  <si>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</si>
  <si>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</si>
  <si>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</si>
  <si>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</si>
  <si>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</si>
  <si>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</si>
  <si>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</si>
  <si>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</si>
  <si>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</si>
  <si>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</si>
  <si>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</si>
  <si>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</si>
  <si>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</si>
  <si>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</si>
  <si>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</si>
  <si>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</si>
  <si>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</si>
  <si>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</si>
  <si>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</si>
  <si>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</si>
  <si>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</si>
  <si>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</si>
  <si>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</si>
  <si>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</si>
  <si>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</si>
  <si>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</si>
  <si>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</si>
  <si>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</si>
  <si>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</si>
  <si>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</si>
  <si>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</si>
  <si>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</si>
  <si>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</si>
  <si>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</si>
  <si>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</si>
  <si>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</si>
  <si>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</si>
  <si>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</si>
  <si>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</si>
  <si>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</si>
  <si>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</si>
  <si>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</si>
  <si>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</si>
  <si>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</si>
  <si>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</si>
  <si>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</si>
  <si>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</si>
  <si>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</si>
  <si>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</si>
  <si>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</si>
  <si>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</si>
  <si>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</si>
  <si>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</si>
  <si>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</si>
  <si>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</si>
  <si>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</si>
  <si>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</si>
  <si>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</si>
  <si>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</si>
  <si>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</si>
  <si>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</si>
  <si>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</si>
  <si>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</si>
  <si>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</si>
  <si>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</si>
  <si>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</si>
  <si>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</si>
  <si>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</si>
  <si>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</si>
  <si>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</si>
  <si>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</si>
  <si>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</si>
  <si>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</si>
  <si>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</si>
  <si>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</si>
  <si>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</si>
  <si>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</si>
  <si>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</si>
  <si>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</si>
  <si>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</si>
  <si>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</si>
  <si>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</si>
  <si>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</si>
  <si>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</si>
  <si>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</si>
  <si>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</si>
  <si>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</si>
  <si>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</si>
  <si>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</si>
  <si>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</si>
  <si>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</si>
  <si>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</si>
  <si>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</si>
  <si>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</si>
  <si>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</si>
  <si>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</si>
  <si>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</si>
  <si>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</si>
  <si>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</si>
  <si>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</si>
  <si>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</si>
  <si>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</si>
  <si>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</si>
  <si>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</si>
  <si>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</si>
  <si>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</si>
  <si>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</si>
  <si>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</si>
  <si>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</si>
  <si>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</si>
  <si>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</si>
  <si>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</si>
  <si>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</si>
  <si>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</si>
  <si>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</si>
  <si>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</si>
  <si>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</si>
  <si>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</si>
  <si>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</si>
  <si>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</si>
  <si>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</si>
  <si>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</si>
  <si>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</si>
  <si>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</si>
  <si>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</si>
  <si>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</si>
  <si>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</si>
  <si>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</si>
  <si>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</si>
  <si>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</si>
  <si>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</si>
  <si>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</si>
  <si>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</si>
  <si>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</si>
  <si>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</si>
  <si>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</si>
  <si>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</si>
  <si>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</si>
  <si>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</si>
  <si>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</si>
  <si>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</si>
  <si>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</si>
  <si>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</si>
  <si>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</si>
  <si>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</si>
  <si>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</si>
  <si>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</si>
  <si>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</si>
  <si>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</si>
  <si>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</si>
  <si>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</si>
  <si>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</si>
  <si>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</si>
  <si>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</si>
  <si>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</si>
  <si>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</si>
  <si>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</si>
  <si>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</si>
  <si>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</si>
  <si>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</si>
  <si>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</si>
  <si>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</si>
  <si>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</si>
  <si>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</si>
  <si>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</si>
  <si>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</si>
  <si>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</si>
  <si>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</si>
  <si>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</si>
  <si>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</si>
  <si>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</si>
  <si>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</si>
  <si>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</si>
  <si>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</si>
  <si>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</si>
  <si>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</si>
  <si>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</si>
  <si>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</si>
  <si>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</si>
  <si>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</si>
  <si>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</si>
  <si>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</si>
  <si>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</si>
  <si>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</si>
  <si>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</si>
  <si>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</si>
  <si>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</si>
  <si>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</si>
  <si>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</si>
  <si>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</si>
  <si>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</si>
  <si>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</si>
  <si>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</si>
  <si>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</si>
  <si>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</si>
  <si>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</si>
  <si>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</si>
  <si>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</si>
  <si>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</si>
  <si>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</si>
  <si>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</si>
  <si>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</si>
  <si>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</si>
  <si>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</si>
  <si>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</si>
  <si>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</si>
  <si>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</si>
  <si>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</si>
  <si>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</si>
  <si>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</si>
  <si>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</si>
  <si>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</si>
  <si>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</si>
  <si>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</si>
  <si>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</si>
  <si>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</si>
  <si>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</si>
  <si>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</si>
  <si>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</si>
  <si>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</si>
  <si>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</si>
  <si>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</si>
  <si>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</si>
  <si>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</si>
  <si>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</si>
  <si>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</si>
  <si>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</si>
  <si>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</si>
  <si>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</si>
  <si>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</si>
  <si>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</si>
  <si>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</si>
  <si>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</si>
  <si>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</si>
  <si>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</si>
  <si>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</si>
  <si>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</si>
  <si>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</si>
  <si>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</si>
  <si>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</si>
  <si>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</si>
  <si>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</si>
  <si>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</si>
  <si>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</si>
  <si>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</si>
  <si>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</si>
  <si>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</si>
  <si>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</si>
  <si>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</si>
  <si>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</si>
  <si>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</si>
  <si>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</si>
  <si>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</si>
  <si>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</si>
  <si>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</si>
  <si>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</si>
  <si>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</si>
  <si>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</si>
  <si>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</si>
  <si>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</si>
  <si>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</si>
  <si>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</si>
  <si>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</si>
  <si>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</si>
  <si>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</si>
  <si>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</si>
  <si>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</si>
  <si>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</si>
  <si>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</si>
  <si>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</si>
  <si>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</si>
  <si>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</si>
  <si>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</si>
  <si>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</si>
  <si>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</si>
  <si>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</si>
  <si>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</si>
  <si>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</si>
  <si>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</si>
  <si>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</si>
  <si>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</si>
  <si>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</si>
  <si>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</si>
  <si>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</si>
  <si>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</si>
  <si>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</si>
  <si>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</si>
  <si>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</si>
  <si>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</si>
  <si>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</si>
  <si>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</si>
  <si>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</si>
  <si>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</si>
  <si>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</si>
  <si>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</si>
  <si>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</si>
  <si>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</si>
  <si>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</si>
  <si>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</si>
  <si>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</si>
  <si>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</si>
  <si>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</si>
  <si>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</si>
  <si>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</si>
  <si>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</si>
  <si>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</si>
  <si>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</si>
  <si>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</si>
  <si>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</si>
  <si>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</si>
  <si>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</si>
  <si>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</si>
  <si>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</si>
  <si>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</si>
  <si>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</si>
  <si>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</si>
  <si>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</si>
  <si>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</si>
  <si>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</si>
  <si>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</si>
  <si>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</si>
  <si>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</si>
  <si>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</si>
  <si>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</si>
  <si>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</si>
  <si>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</si>
  <si>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</si>
  <si>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</si>
  <si>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</si>
  <si>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</si>
  <si>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</si>
  <si>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</si>
  <si>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</si>
  <si>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</si>
  <si>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</si>
  <si>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</si>
  <si>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</si>
  <si>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</si>
  <si>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</si>
  <si>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</si>
  <si>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</si>
  <si>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</si>
  <si>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</si>
  <si>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</si>
  <si>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</si>
  <si>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</si>
  <si>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</si>
  <si>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</si>
  <si>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</si>
  <si>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</si>
  <si>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</si>
  <si>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</si>
  <si>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</si>
  <si>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</si>
  <si>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</si>
  <si>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</si>
  <si>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</si>
  <si>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</si>
  <si>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</si>
  <si>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</si>
  <si>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</si>
  <si>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</si>
  <si>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</si>
  <si>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</si>
  <si>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</si>
  <si>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</si>
  <si>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</si>
  <si>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</si>
  <si>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</si>
  <si>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</si>
  <si>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</si>
  <si>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</si>
  <si>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</si>
  <si>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</si>
  <si>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</si>
  <si>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</si>
  <si>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</si>
  <si>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</si>
  <si>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</si>
  <si>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</si>
  <si>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</si>
  <si>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</si>
  <si>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</si>
  <si>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</si>
  <si>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</si>
  <si>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</si>
  <si>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</si>
  <si>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</si>
  <si>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</si>
  <si>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</si>
  <si>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</si>
  <si>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</si>
  <si>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</si>
  <si>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</si>
  <si>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</si>
  <si>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</si>
  <si>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</si>
  <si>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</si>
  <si>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</si>
  <si>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</si>
  <si>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</si>
  <si>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</si>
  <si>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</si>
  <si>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</si>
  <si>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</si>
  <si>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</si>
  <si>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</si>
  <si>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</si>
  <si>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</si>
  <si>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</si>
  <si>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</si>
  <si>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</si>
  <si>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</si>
  <si>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</si>
  <si>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</si>
  <si>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</si>
  <si>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</si>
  <si>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</si>
  <si>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</si>
  <si>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</si>
  <si>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</si>
  <si>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</si>
  <si>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</si>
  <si>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</si>
  <si>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</si>
  <si>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</si>
  <si>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</si>
  <si>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</si>
  <si>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</si>
  <si>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</si>
  <si>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</si>
  <si>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</si>
  <si>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</si>
  <si>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</si>
  <si>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</si>
  <si>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</si>
  <si>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</si>
  <si>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</si>
  <si>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</si>
  <si>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</si>
  <si>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</si>
  <si>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</si>
  <si>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</si>
  <si>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</si>
  <si>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</si>
  <si>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</si>
  <si>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</si>
  <si>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</si>
  <si>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</si>
  <si>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</si>
  <si>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</si>
  <si>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</si>
  <si>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</si>
  <si>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</si>
  <si>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</si>
  <si>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</si>
  <si>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</si>
  <si>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</si>
  <si>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</si>
  <si>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</si>
  <si>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</si>
  <si>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</si>
  <si>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</si>
  <si>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</si>
  <si>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</si>
  <si>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</si>
  <si>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</si>
  <si>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</si>
  <si>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</si>
  <si>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</si>
  <si>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</si>
  <si>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</si>
  <si>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</si>
  <si>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</si>
  <si>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</si>
  <si>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</si>
  <si>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</si>
  <si>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</si>
  <si>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</si>
  <si>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</si>
  <si>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</si>
  <si>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</si>
  <si>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</si>
  <si>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</si>
  <si>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</si>
  <si>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</si>
  <si>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</si>
  <si>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</si>
  <si>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</si>
  <si>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</si>
  <si>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</si>
  <si>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</si>
  <si>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</si>
  <si>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</si>
  <si>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</si>
  <si>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</si>
  <si>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</si>
  <si>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</si>
  <si>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</si>
  <si>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</si>
  <si>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</si>
  <si>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</si>
  <si>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</si>
  <si>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</si>
  <si>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</si>
  <si>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</si>
  <si>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</si>
  <si>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</si>
  <si>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</si>
  <si>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</si>
  <si>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</si>
  <si>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</si>
  <si>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</si>
  <si>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</si>
  <si>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</si>
  <si>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</si>
  <si>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</si>
  <si>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</si>
  <si>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</si>
  <si>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</si>
  <si>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</si>
  <si>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</si>
  <si>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</si>
  <si>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</si>
  <si>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</si>
  <si>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</si>
  <si>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</si>
  <si>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</si>
  <si>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</si>
  <si>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</si>
  <si>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</si>
  <si>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</si>
  <si>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</si>
  <si>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</si>
  <si>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</si>
  <si>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</si>
  <si>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</si>
  <si>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</si>
  <si>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</si>
  <si>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</si>
  <si>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</si>
  <si>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</si>
  <si>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</si>
  <si>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</si>
  <si>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</si>
  <si>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</si>
  <si>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</si>
  <si>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</si>
  <si>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</si>
  <si>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</si>
  <si>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</si>
  <si>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</si>
  <si>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</si>
  <si>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</si>
  <si>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</si>
  <si>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</si>
  <si>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</si>
  <si>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</si>
  <si>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</si>
  <si>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</si>
  <si>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</si>
  <si>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</si>
  <si>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</si>
  <si>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</si>
  <si>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</si>
  <si>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</si>
  <si>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</si>
  <si>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</si>
  <si>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</si>
  <si>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</si>
  <si>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</si>
  <si>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</si>
  <si>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</si>
  <si>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</si>
  <si>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</si>
  <si>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</si>
  <si>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</si>
  <si>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</si>
  <si>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</si>
  <si>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</si>
  <si>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</si>
  <si>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</si>
  <si>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</si>
  <si>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</si>
  <si>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</si>
  <si>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</si>
  <si>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</si>
  <si>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</si>
  <si>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</si>
  <si>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</si>
  <si>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</si>
  <si>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</si>
  <si>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</si>
  <si>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</si>
  <si>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</si>
  <si>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</si>
  <si>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</si>
  <si>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</si>
  <si>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</si>
  <si>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</si>
  <si>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</si>
  <si>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</si>
  <si>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</si>
  <si>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</si>
  <si>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</si>
  <si>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</si>
  <si>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</si>
  <si>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</si>
  <si>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</si>
  <si>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</si>
  <si>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</si>
  <si>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</si>
  <si>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</si>
  <si>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</si>
  <si>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</si>
  <si>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</si>
  <si>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</si>
  <si>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</si>
  <si>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</si>
  <si>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</si>
  <si>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</si>
  <si>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</si>
  <si>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</si>
  <si>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</si>
  <si>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</si>
  <si>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</si>
  <si>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</si>
  <si>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</si>
  <si>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</si>
  <si>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</si>
  <si>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</si>
  <si>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</si>
  <si>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</si>
  <si>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</si>
  <si>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</si>
  <si>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</si>
  <si>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</si>
  <si>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</si>
  <si>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</si>
  <si>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</si>
  <si>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</si>
  <si>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</si>
  <si>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</si>
  <si>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</si>
  <si>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</si>
  <si>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</si>
  <si>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</si>
  <si>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</si>
  <si>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</si>
  <si>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</si>
  <si>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</si>
  <si>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</si>
  <si>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</si>
  <si>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</si>
  <si>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</si>
  <si>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</si>
  <si>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</si>
  <si>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</si>
  <si>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</si>
  <si>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</si>
  <si>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</si>
  <si>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</si>
  <si>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</si>
  <si>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</si>
  <si>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</si>
  <si>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</si>
  <si>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</si>
  <si>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</si>
  <si>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</si>
  <si>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</si>
  <si>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</si>
  <si>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</si>
  <si>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</si>
  <si>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</si>
  <si>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</si>
  <si>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</si>
  <si>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</si>
  <si>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</si>
  <si>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</si>
  <si>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</si>
  <si>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</si>
  <si>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</si>
  <si>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</si>
  <si>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</si>
  <si>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</si>
  <si>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</si>
  <si>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</si>
  <si>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</si>
  <si>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</si>
  <si>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</si>
  <si>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</si>
  <si>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</si>
  <si>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</si>
  <si>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</si>
  <si>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</si>
  <si>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</si>
  <si>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</si>
  <si>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</si>
  <si>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</si>
  <si>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</si>
  <si>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</si>
  <si>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</si>
  <si>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</si>
  <si>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</si>
  <si>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</si>
  <si>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</si>
  <si>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</si>
  <si>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</si>
  <si>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</si>
  <si>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</si>
  <si>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</si>
  <si>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</si>
  <si>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</si>
  <si>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</si>
  <si>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</si>
  <si>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</si>
  <si>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</si>
  <si>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</si>
  <si>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</si>
  <si>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</si>
  <si>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</si>
  <si>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</si>
  <si>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</si>
  <si>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</si>
  <si>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</si>
  <si>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</si>
  <si>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</si>
  <si>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</si>
  <si>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</si>
  <si>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</si>
  <si>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</si>
  <si>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</si>
  <si>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</si>
  <si>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</si>
  <si>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</si>
  <si>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</si>
  <si>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</si>
  <si>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</si>
  <si>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</si>
  <si>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</si>
  <si>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</si>
  <si>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</si>
  <si>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</si>
  <si>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</si>
  <si>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</si>
  <si>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</si>
  <si>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</si>
  <si>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</si>
  <si>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</si>
  <si>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</si>
  <si>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</si>
  <si>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</si>
  <si>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</si>
  <si>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</si>
  <si>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</si>
  <si>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</si>
  <si>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</si>
  <si>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</si>
  <si>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</si>
  <si>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</si>
  <si>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</si>
  <si>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</si>
  <si>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</si>
  <si>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</si>
  <si>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</si>
  <si>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</si>
  <si>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</si>
  <si>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</si>
  <si>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</si>
  <si>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</si>
  <si>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</si>
  <si>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</si>
  <si>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</si>
  <si>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</si>
  <si>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</si>
  <si>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</si>
  <si>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</si>
  <si>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</si>
  <si>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</si>
  <si>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</si>
  <si>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</si>
  <si>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</si>
  <si>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</si>
  <si>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</si>
  <si>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</si>
  <si>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</si>
  <si>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</si>
  <si>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</si>
  <si>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</si>
  <si>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</si>
  <si>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</si>
  <si>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</si>
  <si>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</si>
  <si>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</si>
  <si>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</si>
  <si>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</si>
  <si>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</si>
  <si>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</si>
  <si>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</si>
  <si>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</si>
  <si>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</si>
  <si>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</si>
  <si>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</si>
  <si>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</si>
  <si>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</si>
  <si>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</si>
  <si>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</si>
  <si>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</si>
  <si>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</si>
  <si>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</si>
  <si>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</si>
  <si>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</si>
  <si>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</si>
  <si>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</si>
  <si>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</si>
  <si>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</si>
  <si>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</si>
  <si>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</si>
  <si>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</si>
  <si>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</si>
  <si>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</si>
  <si>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</si>
  <si>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</si>
  <si>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</si>
  <si>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</si>
  <si>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</si>
  <si>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</si>
  <si>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</si>
  <si>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</si>
  <si>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</si>
  <si>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</si>
  <si>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</si>
  <si>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</si>
  <si>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</si>
  <si>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</si>
  <si>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</si>
  <si>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</si>
  <si>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</si>
  <si>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</si>
  <si>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</si>
  <si>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</si>
  <si>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</si>
  <si>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</si>
  <si>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</si>
  <si>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</si>
  <si>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</si>
  <si>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</si>
  <si>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</si>
  <si>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</si>
  <si>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</si>
  <si>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</si>
  <si>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</si>
  <si>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</si>
  <si>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</si>
  <si>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</si>
  <si>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</si>
  <si>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</si>
  <si>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</si>
  <si>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</si>
  <si>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</si>
  <si>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</si>
  <si>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</si>
  <si>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</si>
  <si>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</si>
  <si>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</si>
  <si>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</si>
  <si>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</si>
  <si>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</si>
  <si>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</si>
  <si>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</si>
  <si>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</si>
  <si>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</si>
  <si>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</si>
  <si>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</si>
  <si>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</si>
  <si>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</si>
  <si>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</si>
  <si>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</si>
  <si>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</si>
  <si>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</si>
  <si>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</si>
  <si>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</si>
  <si>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</si>
  <si>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</si>
  <si>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</si>
  <si>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</si>
  <si>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</si>
  <si>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</si>
  <si>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</si>
  <si>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</si>
  <si>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</si>
  <si>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</si>
  <si>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</si>
  <si>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</si>
  <si>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</si>
  <si>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</si>
  <si>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</si>
  <si>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</si>
  <si>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</si>
  <si>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</si>
  <si>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</si>
  <si>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</si>
  <si>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</si>
  <si>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</si>
  <si>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</si>
  <si>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</si>
  <si>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</si>
  <si>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</si>
  <si>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</si>
  <si>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</si>
  <si>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</si>
  <si>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</si>
  <si>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</si>
  <si>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</si>
  <si>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</si>
  <si>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</si>
  <si>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</si>
  <si>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</si>
  <si>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</si>
  <si>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</si>
  <si>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</si>
  <si>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</si>
  <si>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</si>
  <si>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</si>
  <si>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</si>
  <si>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</si>
  <si>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</si>
  <si>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</si>
  <si>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</si>
  <si>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</si>
  <si>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</si>
  <si>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</si>
  <si>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</si>
  <si>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</si>
  <si>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</si>
  <si>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</si>
  <si>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</si>
  <si>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</si>
  <si>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</si>
  <si>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</si>
  <si>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</si>
  <si>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</si>
  <si>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</si>
  <si>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</si>
  <si>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</si>
  <si>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</si>
  <si>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</si>
  <si>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</si>
  <si>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</si>
  <si>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</si>
  <si>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</si>
  <si>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</si>
  <si>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</si>
  <si>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</si>
  <si>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</si>
  <si>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</si>
  <si>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</si>
  <si>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</si>
  <si>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</si>
  <si>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</si>
  <si>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</si>
  <si>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</si>
  <si>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</si>
  <si>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</si>
  <si>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</si>
  <si>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</si>
  <si>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</si>
  <si>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</si>
  <si>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</si>
  <si>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</si>
  <si>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</si>
  <si>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</si>
  <si>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</si>
  <si>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</si>
  <si>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</si>
  <si>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</si>
  <si>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</si>
  <si>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</si>
  <si>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</si>
  <si>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</si>
  <si>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</si>
  <si>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</si>
  <si>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</si>
  <si>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</si>
  <si>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</si>
  <si>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</si>
  <si>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</si>
  <si>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</si>
  <si>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</si>
  <si>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</si>
  <si>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</si>
  <si>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</si>
  <si>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</si>
  <si>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</si>
  <si>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</si>
  <si>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</si>
  <si>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</si>
  <si>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</si>
  <si>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</si>
  <si>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</si>
  <si>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</si>
  <si>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</si>
  <si>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</si>
  <si>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</si>
  <si>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</si>
  <si>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</si>
  <si>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</si>
  <si>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</si>
  <si>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</si>
  <si>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</si>
  <si>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</si>
  <si>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</si>
  <si>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</si>
  <si>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</si>
  <si>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</si>
  <si>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</si>
  <si>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</si>
  <si>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</si>
  <si>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</si>
  <si>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</si>
  <si>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</si>
  <si>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</si>
  <si>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</si>
  <si>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</si>
  <si>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</si>
  <si>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</si>
  <si>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</si>
  <si>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</si>
  <si>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</si>
  <si>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</si>
  <si>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</si>
  <si>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</si>
  <si>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</si>
  <si>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</si>
  <si>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</si>
  <si>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</si>
  <si>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</si>
  <si>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</si>
  <si>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</si>
  <si>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</si>
  <si>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</si>
  <si>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</si>
  <si>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</si>
  <si>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</si>
  <si>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</si>
  <si>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</si>
  <si>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</si>
  <si>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</si>
  <si>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</si>
  <si>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</si>
  <si>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</si>
  <si>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</si>
  <si>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</si>
  <si>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</si>
  <si>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</si>
  <si>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</si>
  <si>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</si>
  <si>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</si>
  <si>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</si>
  <si>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</si>
  <si>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</si>
  <si>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</si>
  <si>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</si>
  <si>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</si>
  <si>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</si>
  <si>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</si>
  <si>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</si>
  <si>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</si>
  <si>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</si>
  <si>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</si>
  <si>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</si>
  <si>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</si>
  <si>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</si>
  <si>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</si>
  <si>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</si>
  <si>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</si>
  <si>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</si>
  <si>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</si>
  <si>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</si>
  <si>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</si>
  <si>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</si>
  <si>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</si>
  <si>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</si>
  <si>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</si>
  <si>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</si>
  <si>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</si>
  <si>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</si>
  <si>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</si>
  <si>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</si>
  <si>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</si>
  <si>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</si>
  <si>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</si>
  <si>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</si>
  <si>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</si>
  <si>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</si>
  <si>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</si>
  <si>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</si>
  <si>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</si>
  <si>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</si>
  <si>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</si>
  <si>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</si>
  <si>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</si>
  <si>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</si>
  <si>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</si>
  <si>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</si>
  <si>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</si>
  <si>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</si>
  <si>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</si>
  <si>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</si>
  <si>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</si>
  <si>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</si>
  <si>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</si>
  <si>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</si>
  <si>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</si>
  <si>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</si>
  <si>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</si>
  <si>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</si>
  <si>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</si>
  <si>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</si>
  <si>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</si>
  <si>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</si>
  <si>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</si>
  <si>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</si>
  <si>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</si>
  <si>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</si>
  <si>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</si>
  <si>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</si>
  <si>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</si>
  <si>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</si>
  <si>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</si>
  <si>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</si>
  <si>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</si>
  <si>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</si>
  <si>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</si>
  <si>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</si>
  <si>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</si>
  <si>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</si>
  <si>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</si>
  <si>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</si>
  <si>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</si>
  <si>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</si>
  <si>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</si>
  <si>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</si>
  <si>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</si>
  <si>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</si>
  <si>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</si>
  <si>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</si>
  <si>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</si>
  <si>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</si>
  <si>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</si>
  <si>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</si>
  <si>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</si>
  <si>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</si>
  <si>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</si>
  <si>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</si>
  <si>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</si>
  <si>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</si>
  <si>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</si>
  <si>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</si>
  <si>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</si>
  <si>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</si>
  <si>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</si>
  <si>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</si>
  <si>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</si>
  <si>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</si>
  <si>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</si>
  <si>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</si>
  <si>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</si>
  <si>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</si>
  <si>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</si>
  <si>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</si>
  <si>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</si>
  <si>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</si>
  <si>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</si>
  <si>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</si>
  <si>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</si>
  <si>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</si>
  <si>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</si>
  <si>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</si>
  <si>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</si>
  <si>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</si>
  <si>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</si>
  <si>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</si>
  <si>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</si>
  <si>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</si>
  <si>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</si>
  <si>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</si>
  <si>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</si>
  <si>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</si>
  <si>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</si>
  <si>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</si>
  <si>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</si>
  <si>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</si>
  <si>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</si>
  <si>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</si>
  <si>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</si>
  <si>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</si>
  <si>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</si>
  <si>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</si>
  <si>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</si>
  <si>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</si>
  <si>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</si>
  <si>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</si>
  <si>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</si>
  <si>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</si>
  <si>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</si>
  <si>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</si>
  <si>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</si>
  <si>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</si>
  <si>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</si>
  <si>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</si>
  <si>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</si>
  <si>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</si>
  <si>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</si>
  <si>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</si>
  <si>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</si>
  <si>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</si>
  <si>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</si>
  <si>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</si>
  <si>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</si>
  <si>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</si>
  <si>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</si>
  <si>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</si>
  <si>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</si>
  <si>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</si>
  <si>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</si>
  <si>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</si>
  <si>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</si>
  <si>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</si>
  <si>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</si>
  <si>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</si>
  <si>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</si>
  <si>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</si>
  <si>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</si>
  <si>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</si>
  <si>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</si>
  <si>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</si>
  <si>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</si>
  <si>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</si>
  <si>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</si>
  <si>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</si>
  <si>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</si>
  <si>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</si>
  <si>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</si>
  <si>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</si>
  <si>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</si>
  <si>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</si>
  <si>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</si>
  <si>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</si>
  <si>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</si>
  <si>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</si>
  <si>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</si>
  <si>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</si>
  <si>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</si>
  <si>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</si>
  <si>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</si>
  <si>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</si>
  <si>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</si>
  <si>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</si>
  <si>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</si>
  <si>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</si>
  <si>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</si>
  <si>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</si>
  <si>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</si>
  <si>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</si>
  <si>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</si>
  <si>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</si>
  <si>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</si>
  <si>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</si>
  <si>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</si>
  <si>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</si>
  <si>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</si>
  <si>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</si>
  <si>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</si>
  <si>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</si>
  <si>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</si>
  <si>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</si>
  <si>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</si>
  <si>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</si>
  <si>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</si>
  <si>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</si>
  <si>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</si>
  <si>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</si>
  <si>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</si>
  <si>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</si>
  <si>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</si>
  <si>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</si>
  <si>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</si>
  <si>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</si>
  <si>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</si>
  <si>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</si>
  <si>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</si>
  <si>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</si>
  <si>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</si>
  <si>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</si>
  <si>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</si>
  <si>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</si>
  <si>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</si>
  <si>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</si>
  <si>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</si>
  <si>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</si>
  <si>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</si>
  <si>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</si>
  <si>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</si>
  <si>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</si>
  <si>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</si>
  <si>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</si>
  <si>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</si>
  <si>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</si>
  <si>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</si>
  <si>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</si>
  <si>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</si>
  <si>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</si>
  <si>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</si>
  <si>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</si>
  <si>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</si>
  <si>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</si>
  <si>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</si>
  <si>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</si>
  <si>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</si>
  <si>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</si>
  <si>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</si>
  <si>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</si>
  <si>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</si>
  <si>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</si>
  <si>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</si>
  <si>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</si>
  <si>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</si>
  <si>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</si>
  <si>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</si>
  <si>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</si>
  <si>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</si>
  <si>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</si>
  <si>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</si>
  <si>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</si>
  <si>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</si>
  <si>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</si>
  <si>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</si>
  <si>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</si>
  <si>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</si>
  <si>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</si>
  <si>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</si>
  <si>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</si>
  <si>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</si>
  <si>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</si>
  <si>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</si>
  <si>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</si>
  <si>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</si>
  <si>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</si>
  <si>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</si>
  <si>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</si>
  <si>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</si>
  <si>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</si>
  <si>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</si>
  <si>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</si>
  <si>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</si>
  <si>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</si>
  <si>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</si>
  <si>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</si>
  <si>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</si>
  <si>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</si>
  <si>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</si>
  <si>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</si>
  <si>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</si>
  <si>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</si>
  <si>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</si>
  <si>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</si>
  <si>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</si>
  <si>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</si>
  <si>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</si>
  <si>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</si>
  <si>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</si>
  <si>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</si>
  <si>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</si>
  <si>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</si>
  <si>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</si>
  <si>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</si>
  <si>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</si>
  <si>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</si>
  <si>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</si>
  <si>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</si>
  <si>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</si>
  <si>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</si>
  <si>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</si>
  <si>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</si>
  <si>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</si>
  <si>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</si>
  <si>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</si>
  <si>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</si>
  <si>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</si>
  <si>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</si>
  <si>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</si>
  <si>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</si>
  <si>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</si>
  <si>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</si>
  <si>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</si>
  <si>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</si>
  <si>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</si>
  <si>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</si>
  <si>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</si>
  <si>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</si>
  <si>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</si>
  <si>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</si>
  <si>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</si>
  <si>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</si>
  <si>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</si>
  <si>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</si>
  <si>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</si>
  <si>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</si>
  <si>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</si>
  <si>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</si>
  <si>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</si>
  <si>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</si>
  <si>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</si>
  <si>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</si>
  <si>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</si>
  <si>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</si>
  <si>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</si>
  <si>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</si>
  <si>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</si>
  <si>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</si>
  <si>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</si>
  <si>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</si>
  <si>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</si>
  <si>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</si>
  <si>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</si>
  <si>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</si>
  <si>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</si>
  <si>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</si>
  <si>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</si>
  <si>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</si>
  <si>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</si>
  <si>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</si>
  <si>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</si>
  <si>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</si>
  <si>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</si>
  <si>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</si>
  <si>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</si>
  <si>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</si>
  <si>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</si>
  <si>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</si>
  <si>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</si>
  <si>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</si>
  <si>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</si>
  <si>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</si>
  <si>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</si>
  <si>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</si>
  <si>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</si>
  <si>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</si>
  <si>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</si>
  <si>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</si>
  <si>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</si>
  <si>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</si>
  <si>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</si>
  <si>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</si>
  <si>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</si>
  <si>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</si>
  <si>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</si>
  <si>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</si>
  <si>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</si>
  <si>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</si>
  <si>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</si>
  <si>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</si>
  <si>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</si>
  <si>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</si>
  <si>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</si>
  <si>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</si>
  <si>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</si>
  <si>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</si>
  <si>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</si>
  <si>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</si>
  <si>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</si>
  <si>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</si>
  <si>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</si>
  <si>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</si>
  <si>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</si>
  <si>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</si>
  <si>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</si>
  <si>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</si>
  <si>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</si>
  <si>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</si>
  <si>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</si>
  <si>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</si>
  <si>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</si>
  <si>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</si>
  <si>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</si>
  <si>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</si>
  <si>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</si>
  <si>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</si>
  <si>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</si>
  <si>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</si>
  <si>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</si>
  <si>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</si>
  <si>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</si>
  <si>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</si>
  <si>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</si>
  <si>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</si>
  <si>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</si>
  <si>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</si>
  <si>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</si>
  <si>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</si>
  <si>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</si>
  <si>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</si>
  <si>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</si>
  <si>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</si>
  <si>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</si>
  <si>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</si>
  <si>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</si>
  <si>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</si>
  <si>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</si>
  <si>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</si>
  <si>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</si>
  <si>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</si>
  <si>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</si>
  <si>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</si>
  <si>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</si>
  <si>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</si>
  <si>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</si>
  <si>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</si>
  <si>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</si>
  <si>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</si>
  <si>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</si>
  <si>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</si>
  <si>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</si>
  <si>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</si>
  <si>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</si>
  <si>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</si>
  <si>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</si>
  <si>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</si>
  <si>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</si>
  <si>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</si>
  <si>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</si>
  <si>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</si>
  <si>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</si>
  <si>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</si>
  <si>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</si>
  <si>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</si>
  <si>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</si>
  <si>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</si>
  <si>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</si>
  <si>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</si>
  <si>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</si>
  <si>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</si>
  <si>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</si>
  <si>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</si>
  <si>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</si>
  <si>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</si>
  <si>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</si>
  <si>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</si>
  <si>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</si>
  <si>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</si>
  <si>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</si>
  <si>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</si>
  <si>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</si>
  <si>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</si>
  <si>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</si>
  <si>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</si>
  <si>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</si>
  <si>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</si>
  <si>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</si>
  <si>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</si>
  <si>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</si>
  <si>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</si>
  <si>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</si>
  <si>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</si>
  <si>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</si>
  <si>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</si>
  <si>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</si>
  <si>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</si>
  <si>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</si>
  <si>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</si>
  <si>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</si>
  <si>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</si>
  <si>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</si>
  <si>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</si>
  <si>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</si>
  <si>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</si>
  <si>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</si>
  <si>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</si>
  <si>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</si>
  <si>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</si>
  <si>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</si>
  <si>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</si>
  <si>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</si>
  <si>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</si>
  <si>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</si>
  <si>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</si>
  <si>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</si>
  <si>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</si>
  <si>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</si>
  <si>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</si>
  <si>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</si>
  <si>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</si>
  <si>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</si>
  <si>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</si>
  <si>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</si>
  <si>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</si>
  <si>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</si>
  <si>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</si>
  <si>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</si>
  <si>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</si>
  <si>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</si>
  <si>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</si>
  <si>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</si>
  <si>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</si>
  <si>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</si>
  <si>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</si>
  <si>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</si>
  <si>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</si>
  <si>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</si>
  <si>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</si>
  <si>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</si>
  <si>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</si>
  <si>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</si>
  <si>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</si>
  <si>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</si>
  <si>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</si>
  <si>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</si>
  <si>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</si>
  <si>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</si>
  <si>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</si>
  <si>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</si>
  <si>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</si>
  <si>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</si>
  <si>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</si>
  <si>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</si>
  <si>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</si>
  <si>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</si>
  <si>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</si>
  <si>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</si>
  <si>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</si>
  <si>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</si>
  <si>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</si>
  <si>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</si>
  <si>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</si>
  <si>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</si>
  <si>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</si>
  <si>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</si>
  <si>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</si>
  <si>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</si>
  <si>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</si>
  <si>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</si>
  <si>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</si>
  <si>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</si>
  <si>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</si>
  <si>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</si>
  <si>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</si>
  <si>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</si>
  <si>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</si>
  <si>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</si>
  <si>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</si>
  <si>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</si>
  <si>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</si>
  <si>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</si>
  <si>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</si>
  <si>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</si>
  <si>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</si>
  <si>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</si>
  <si>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</si>
  <si>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</si>
  <si>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</si>
  <si>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</si>
  <si>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</si>
  <si>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</si>
  <si>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</si>
  <si>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</si>
  <si>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</si>
  <si>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</si>
  <si>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</si>
  <si>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</si>
  <si>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</si>
  <si>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</si>
  <si>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</si>
  <si>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</si>
  <si>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</si>
  <si>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</si>
  <si>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</si>
  <si>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</si>
  <si>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</si>
  <si>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</si>
  <si>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</si>
  <si>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</si>
  <si>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</si>
  <si>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</si>
  <si>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</si>
  <si>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</si>
  <si>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</si>
  <si>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</si>
  <si>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</si>
  <si>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</si>
  <si>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</si>
  <si>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</si>
  <si>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</si>
  <si>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</si>
  <si>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</si>
  <si>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</si>
  <si>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</si>
  <si>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</si>
  <si>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</si>
  <si>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</si>
  <si>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</si>
  <si>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</si>
  <si>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</si>
  <si>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</si>
  <si>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</si>
  <si>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</si>
  <si>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</si>
  <si>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</si>
  <si>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</si>
  <si>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</si>
  <si>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</si>
  <si>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</si>
  <si>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</si>
  <si>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</si>
  <si>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</si>
  <si>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</si>
  <si>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</si>
  <si>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</si>
  <si>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</si>
  <si>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</si>
  <si>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</si>
  <si>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</si>
  <si>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</si>
  <si>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</si>
  <si>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</si>
  <si>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</si>
  <si>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</si>
  <si>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</si>
  <si>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</si>
  <si>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</si>
  <si>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</si>
  <si>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</si>
  <si>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</si>
  <si>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</si>
  <si>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</si>
  <si>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</si>
  <si>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</si>
  <si>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</si>
  <si>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</si>
  <si>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</si>
  <si>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</si>
  <si>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</si>
  <si>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</si>
  <si>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</si>
  <si>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</si>
  <si>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</si>
  <si>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</si>
  <si>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</si>
  <si>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</si>
  <si>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</si>
  <si>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</si>
  <si>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</si>
  <si>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</si>
  <si>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</si>
  <si>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</si>
  <si>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</si>
  <si>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</si>
  <si>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</si>
  <si>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</si>
  <si>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</si>
  <si>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</si>
  <si>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</si>
  <si>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</si>
  <si>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</si>
  <si>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</si>
  <si>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</si>
  <si>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</si>
  <si>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</si>
  <si>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</si>
  <si>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</si>
  <si>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</si>
  <si>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</si>
  <si>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</si>
  <si>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</si>
  <si>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</si>
  <si>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</si>
  <si>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</si>
  <si>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</si>
  <si>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</si>
  <si>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</si>
  <si>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</si>
  <si>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</si>
  <si>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</si>
  <si>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</si>
  <si>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</si>
  <si>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</si>
  <si>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</si>
  <si>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</si>
  <si>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</si>
  <si>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</si>
  <si>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</si>
  <si>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</si>
  <si>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</si>
  <si>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</si>
  <si>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</si>
  <si>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</si>
  <si>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</si>
  <si>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</si>
  <si>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</si>
  <si>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</si>
  <si>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</si>
  <si>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</si>
  <si>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</si>
  <si>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</si>
  <si>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</si>
  <si>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</si>
  <si>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</si>
  <si>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</si>
  <si>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</si>
  <si>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</si>
  <si>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</si>
  <si>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</si>
  <si>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</si>
  <si>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</si>
  <si>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</si>
  <si>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</si>
  <si>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</si>
  <si>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</si>
  <si>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</si>
  <si>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</si>
  <si>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</si>
  <si>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</si>
  <si>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</si>
  <si>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</si>
  <si>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</si>
  <si>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</si>
  <si>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</si>
  <si>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</si>
  <si>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</si>
  <si>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</si>
  <si>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</si>
  <si>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</si>
  <si>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</si>
  <si>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</si>
  <si>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</si>
  <si>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</si>
  <si>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</si>
  <si>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</si>
  <si>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</si>
  <si>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</si>
  <si>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</si>
  <si>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</si>
  <si>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</si>
  <si>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</si>
  <si>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</si>
  <si>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</si>
  <si>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</si>
  <si>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</si>
  <si>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</si>
  <si>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</si>
  <si>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</si>
  <si>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</si>
  <si>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</si>
  <si>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</si>
  <si>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</si>
  <si>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</si>
  <si>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</si>
  <si>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</si>
  <si>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</si>
  <si>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</si>
  <si>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</si>
  <si>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</si>
  <si>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</si>
  <si>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</si>
  <si>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</si>
  <si>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</si>
  <si>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</si>
  <si>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</si>
  <si>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</si>
  <si>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</si>
  <si>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</si>
  <si>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</si>
  <si>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</si>
  <si>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</si>
  <si>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</si>
  <si>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</si>
  <si>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</si>
  <si>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</si>
  <si>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</si>
  <si>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</si>
  <si>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</si>
  <si>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</si>
  <si>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</si>
  <si>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</si>
  <si>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</si>
  <si>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</si>
  <si>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</si>
  <si>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</si>
  <si>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</si>
  <si>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</si>
  <si>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</si>
  <si>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</si>
  <si>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</si>
  <si>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</si>
  <si>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</si>
  <si>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</si>
  <si>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</si>
  <si>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</si>
  <si>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</si>
  <si>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</si>
  <si>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</si>
  <si>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</si>
  <si>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</si>
  <si>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</si>
  <si>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</si>
  <si>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</si>
  <si>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</si>
  <si>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</si>
  <si>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</si>
  <si>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</si>
  <si>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</si>
  <si>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</si>
  <si>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</si>
  <si>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</si>
  <si>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</si>
  <si>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</si>
  <si>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</si>
  <si>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</si>
  <si>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</si>
  <si>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</si>
  <si>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</si>
  <si>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</si>
  <si>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</si>
  <si>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</si>
  <si>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</si>
  <si>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</si>
  <si>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</si>
  <si>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</si>
  <si>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</si>
  <si>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</si>
  <si>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</si>
  <si>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</si>
  <si>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</si>
  <si>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</si>
  <si>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</si>
  <si>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</si>
  <si>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</si>
  <si>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</si>
  <si>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</si>
  <si>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</si>
  <si>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</si>
  <si>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</si>
  <si>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</si>
  <si>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</si>
  <si>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</si>
  <si>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</si>
  <si>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</si>
  <si>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</si>
  <si>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</si>
  <si>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</si>
  <si>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</si>
  <si>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</si>
  <si>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</si>
  <si>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</si>
  <si>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</si>
  <si>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</si>
  <si>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</si>
  <si>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</si>
  <si>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</si>
  <si>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</si>
  <si>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</si>
  <si>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</si>
  <si>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</si>
  <si>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</si>
  <si>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</si>
  <si>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</si>
  <si>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</si>
  <si>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</si>
  <si>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</si>
  <si>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</si>
  <si>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</si>
  <si>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</si>
  <si>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</si>
  <si>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</si>
  <si>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</si>
  <si>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</si>
  <si>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</si>
  <si>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</si>
  <si>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</si>
  <si>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</si>
  <si>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</si>
  <si>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</si>
  <si>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</si>
  <si>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</si>
  <si>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</si>
  <si>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</si>
  <si>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</si>
  <si>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</si>
  <si>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</si>
  <si>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</si>
  <si>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</si>
  <si>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</si>
  <si>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</si>
  <si>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</si>
  <si>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</si>
  <si>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</si>
  <si>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</si>
  <si>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</si>
  <si>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</si>
  <si>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</si>
  <si>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</si>
  <si>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</si>
  <si>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</si>
  <si>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</si>
  <si>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</si>
  <si>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</si>
  <si>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</si>
  <si>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</si>
  <si>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</si>
  <si>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</si>
  <si>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</si>
  <si>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</si>
  <si>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</si>
  <si>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</si>
  <si>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</si>
  <si>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</si>
  <si>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</si>
  <si>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</si>
  <si>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</si>
  <si>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</si>
  <si>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</si>
  <si>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</si>
  <si>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</si>
  <si>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</si>
  <si>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</si>
  <si>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</si>
  <si>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</si>
  <si>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</si>
  <si>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</si>
  <si>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</si>
  <si>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</si>
  <si>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</si>
  <si>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</si>
  <si>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</si>
  <si>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</si>
  <si>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</si>
  <si>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</si>
  <si>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</si>
  <si>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</si>
  <si>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</si>
  <si>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</si>
  <si>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</si>
  <si>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</si>
  <si>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</si>
  <si>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</si>
  <si>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</si>
  <si>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</si>
  <si>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</si>
  <si>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</si>
  <si>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</si>
  <si>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</si>
  <si>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</si>
  <si>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</si>
  <si>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</si>
  <si>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</si>
  <si>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</si>
  <si>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</si>
  <si>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</si>
  <si>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</si>
  <si>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</si>
  <si>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</si>
  <si>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</si>
  <si>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</si>
  <si>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</si>
  <si>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</si>
  <si>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</si>
  <si>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</si>
  <si>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</si>
  <si>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</si>
  <si>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</si>
  <si>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</si>
  <si>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</si>
  <si>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</si>
  <si>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</si>
  <si>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</si>
  <si>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</si>
  <si>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</si>
  <si>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</si>
  <si>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</si>
  <si>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</si>
  <si>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</si>
  <si>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</si>
  <si>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</si>
  <si>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</si>
  <si>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</si>
  <si>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</si>
  <si>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</si>
  <si>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</si>
  <si>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</si>
  <si>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</si>
  <si>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</si>
  <si>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</si>
  <si>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</si>
  <si>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</si>
  <si>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</si>
  <si>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</si>
  <si>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</si>
  <si>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</si>
  <si>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</si>
  <si>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</si>
  <si>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</si>
  <si>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</si>
  <si>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</si>
  <si>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</si>
  <si>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</si>
  <si>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</si>
  <si>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</si>
  <si>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</si>
  <si>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</si>
  <si>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</si>
  <si>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</si>
  <si>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</si>
  <si>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</si>
  <si>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</si>
  <si>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</si>
  <si>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</si>
  <si>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</si>
  <si>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</si>
  <si>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</si>
  <si>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</si>
  <si>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</si>
  <si>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</si>
  <si>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</si>
  <si>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</si>
  <si>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</si>
  <si>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</si>
  <si>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</si>
  <si>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</si>
  <si>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</si>
  <si>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</si>
  <si>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</si>
  <si>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</si>
  <si>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</si>
  <si>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</si>
  <si>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</si>
  <si>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</si>
  <si>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</si>
  <si>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</si>
  <si>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</si>
  <si>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</si>
  <si>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</si>
  <si>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</si>
  <si>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</si>
  <si>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</si>
  <si>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</si>
  <si>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</si>
  <si>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</si>
  <si>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</si>
  <si>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</si>
  <si>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</si>
  <si>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</si>
  <si>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</si>
  <si>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</si>
  <si>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</si>
  <si>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</si>
  <si>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</si>
  <si>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</si>
  <si>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</si>
  <si>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</si>
  <si>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</si>
  <si>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</si>
  <si>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</si>
  <si>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</si>
  <si>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</si>
  <si>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</si>
  <si>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</si>
  <si>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</si>
  <si>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</si>
  <si>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</si>
  <si>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</si>
  <si>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</si>
  <si>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</si>
  <si>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</si>
  <si>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</si>
  <si>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</si>
  <si>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</si>
  <si>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</si>
  <si>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</si>
  <si>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</si>
  <si>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</si>
  <si>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</si>
  <si>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</si>
  <si>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</si>
  <si>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</si>
  <si>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</si>
  <si>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</si>
  <si>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</si>
  <si>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</si>
  <si>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</si>
  <si>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</si>
  <si>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</si>
  <si>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</si>
  <si>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</si>
  <si>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</si>
  <si>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</si>
  <si>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</si>
  <si>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</si>
  <si>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</si>
  <si>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</si>
  <si>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</si>
  <si>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</si>
  <si>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</si>
  <si>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</si>
  <si>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</si>
  <si>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</si>
  <si>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</si>
  <si>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</si>
  <si>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</si>
  <si>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</si>
  <si>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</si>
  <si>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</si>
  <si>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</si>
  <si>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</si>
  <si>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</si>
  <si>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</si>
  <si>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</si>
  <si>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</si>
  <si>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</si>
  <si>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</si>
  <si>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</si>
  <si>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</si>
  <si>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</si>
  <si>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</si>
  <si>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</si>
  <si>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</si>
  <si>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</si>
  <si>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</si>
  <si>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</si>
  <si>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</si>
  <si>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</si>
  <si>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</si>
  <si>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</si>
  <si>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</si>
  <si>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</si>
  <si>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</si>
  <si>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</si>
  <si>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</si>
  <si>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</si>
  <si>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</si>
  <si>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</si>
  <si>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</si>
  <si>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</si>
  <si>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</si>
  <si>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</si>
  <si>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</si>
  <si>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</si>
  <si>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</si>
  <si>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</si>
  <si>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</si>
  <si>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</si>
  <si>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</si>
  <si>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</si>
  <si>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</si>
  <si>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</si>
  <si>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</si>
  <si>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</si>
  <si>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</si>
  <si>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</si>
  <si>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</si>
  <si>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</si>
  <si>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</si>
  <si>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</si>
  <si>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</si>
  <si>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</si>
  <si>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</si>
  <si>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</si>
  <si>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</si>
  <si>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</si>
  <si>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</si>
  <si>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</si>
  <si>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</si>
  <si>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</si>
  <si>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</si>
  <si>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</si>
  <si>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</si>
  <si>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</si>
  <si>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</si>
  <si>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</si>
  <si>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</si>
  <si>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</si>
  <si>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</si>
  <si>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</si>
  <si>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</si>
  <si>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</si>
  <si>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</si>
  <si>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</si>
  <si>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</si>
  <si>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</si>
  <si>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</si>
  <si>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</si>
  <si>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</si>
  <si>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</si>
  <si>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</si>
  <si>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</si>
  <si>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</si>
  <si>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</si>
  <si>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</si>
  <si>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</si>
  <si>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</si>
  <si>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</si>
  <si>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</si>
  <si>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</si>
  <si>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</si>
  <si>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</si>
  <si>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</si>
  <si>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</si>
  <si>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</si>
  <si>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</si>
  <si>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</si>
  <si>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</si>
  <si>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</si>
  <si>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</si>
  <si>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</si>
  <si>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</si>
  <si>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</si>
  <si>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</si>
  <si>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</si>
  <si>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</si>
  <si>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</si>
  <si>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</si>
  <si>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</si>
  <si>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</si>
  <si>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</si>
  <si>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</si>
  <si>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</si>
  <si>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</si>
  <si>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</si>
  <si>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</si>
  <si>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</si>
  <si>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</si>
  <si>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</si>
  <si>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</si>
  <si>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</si>
  <si>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</si>
  <si>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</si>
  <si>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</si>
  <si>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</si>
  <si>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</si>
  <si>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</si>
  <si>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</si>
  <si>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</si>
  <si>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</si>
  <si>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</si>
  <si>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</si>
  <si>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</si>
  <si>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</si>
  <si>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</si>
  <si>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</si>
  <si>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</si>
  <si>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</si>
  <si>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</si>
  <si>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</si>
  <si>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</si>
  <si>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</si>
  <si>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</si>
  <si>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</si>
  <si>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</si>
  <si>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</si>
  <si>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</si>
  <si>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</si>
  <si>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</si>
  <si>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</si>
  <si>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</si>
  <si>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</si>
  <si>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</si>
  <si>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</si>
  <si>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</si>
  <si>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</si>
  <si>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</si>
  <si>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</si>
  <si>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</si>
  <si>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</si>
  <si>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</si>
  <si>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</si>
  <si>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</si>
  <si>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</si>
  <si>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</si>
  <si>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</si>
  <si>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</si>
  <si>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</si>
  <si>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</si>
  <si>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</si>
  <si>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</si>
  <si>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</si>
  <si>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</si>
  <si>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</si>
  <si>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</si>
  <si>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</si>
  <si>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</si>
  <si>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</si>
  <si>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</si>
  <si>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</si>
  <si>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</si>
  <si>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</si>
  <si>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</si>
  <si>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</si>
  <si>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</si>
  <si>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</si>
  <si>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</si>
  <si>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</si>
  <si>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</si>
  <si>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</si>
  <si>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</si>
  <si>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</si>
  <si>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</si>
  <si>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</si>
  <si>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</si>
  <si>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</si>
  <si>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</si>
  <si>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</si>
  <si>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</si>
  <si>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</si>
  <si>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</si>
  <si>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</si>
  <si>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</si>
  <si>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</si>
  <si>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</si>
  <si>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</si>
  <si>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</si>
  <si>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</si>
  <si>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</si>
  <si>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</si>
  <si>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</si>
  <si>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</si>
  <si>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</si>
  <si>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</si>
  <si>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</si>
  <si>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</si>
  <si>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</si>
  <si>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</si>
  <si>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</si>
  <si>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</si>
  <si>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</si>
  <si>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</si>
  <si>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</si>
  <si>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</si>
  <si>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</si>
  <si>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</si>
  <si>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</si>
  <si>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</si>
  <si>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</si>
  <si>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</si>
  <si>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</si>
  <si>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</si>
  <si>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</si>
  <si>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</si>
  <si>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</si>
  <si>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</si>
  <si>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</si>
  <si>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</si>
  <si>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</si>
  <si>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</si>
  <si>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</si>
  <si>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</si>
  <si>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</si>
  <si>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</si>
  <si>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</si>
  <si>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</si>
  <si>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</si>
  <si>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</si>
  <si>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</si>
  <si>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</si>
  <si>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</si>
  <si>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</si>
  <si>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</si>
  <si>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</si>
  <si>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</si>
  <si>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</si>
  <si>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</si>
  <si>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</si>
  <si>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</si>
  <si>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</si>
  <si>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</si>
  <si>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</si>
  <si>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</si>
  <si>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</si>
  <si>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</si>
  <si>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</si>
  <si>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</si>
  <si>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</si>
  <si>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</si>
  <si>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</si>
  <si>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</si>
  <si>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</si>
  <si>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</si>
  <si>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</si>
  <si>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</si>
  <si>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</si>
  <si>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</si>
  <si>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</si>
  <si>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</si>
  <si>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</si>
  <si>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</si>
  <si>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</si>
  <si>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</si>
  <si>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</si>
  <si>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</si>
  <si>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</si>
  <si>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</si>
  <si>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</si>
  <si>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</si>
  <si>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</si>
  <si>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</si>
  <si>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</si>
  <si>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</si>
  <si>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</si>
  <si>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</si>
  <si>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</si>
  <si>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</si>
  <si>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</si>
  <si>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</si>
  <si>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</si>
  <si>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</si>
  <si>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</si>
  <si>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</si>
  <si>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</si>
  <si>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</si>
  <si>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</si>
  <si>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</si>
  <si>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</si>
  <si>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</si>
  <si>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</si>
  <si>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</si>
  <si>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</si>
  <si>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</si>
  <si>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</si>
  <si>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</si>
  <si>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</si>
  <si>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</si>
  <si>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</si>
  <si>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</si>
  <si>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</si>
  <si>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</si>
  <si>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</si>
  <si>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</si>
  <si>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</si>
  <si>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</si>
  <si>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</si>
  <si>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</si>
  <si>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</si>
  <si>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</si>
  <si>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</si>
  <si>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</si>
  <si>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</si>
  <si>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</si>
  <si>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</si>
  <si>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</si>
  <si>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</si>
  <si>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</si>
  <si>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</si>
  <si>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</si>
  <si>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</si>
  <si>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</si>
  <si>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</si>
  <si>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</si>
  <si>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</si>
  <si>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</si>
  <si>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</si>
  <si>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</si>
  <si>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</si>
  <si>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</si>
  <si>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</si>
  <si>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</si>
  <si>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</si>
  <si>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</si>
  <si>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</si>
  <si>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</si>
  <si>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</si>
  <si>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</si>
  <si>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</si>
  <si>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</si>
  <si>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</si>
  <si>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</si>
  <si>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</si>
  <si>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</si>
  <si>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</si>
  <si>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</si>
  <si>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</si>
  <si>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</si>
  <si>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</si>
  <si>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</si>
  <si>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</si>
  <si>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</si>
  <si>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</si>
  <si>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</si>
  <si>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</si>
  <si>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</si>
  <si>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</si>
  <si>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</si>
  <si>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</si>
  <si>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</si>
  <si>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</si>
  <si>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</si>
  <si>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</si>
  <si>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</si>
  <si>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</si>
  <si>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</si>
  <si>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</si>
  <si>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</si>
  <si>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</si>
  <si>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</si>
  <si>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</si>
  <si>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</si>
  <si>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</si>
  <si>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</si>
  <si>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</si>
  <si>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</si>
  <si>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</si>
  <si>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</si>
  <si>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</si>
  <si>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</si>
  <si>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</si>
  <si>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</si>
  <si>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</si>
  <si>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</si>
  <si>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</si>
  <si>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</si>
  <si>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</si>
  <si>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</si>
  <si>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</si>
  <si>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</si>
  <si>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</si>
  <si>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</si>
  <si>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</si>
  <si>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</si>
  <si>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</si>
  <si>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</si>
  <si>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</si>
  <si>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</si>
  <si>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</si>
  <si>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</si>
  <si>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</si>
  <si>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</si>
  <si>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</si>
  <si>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</si>
  <si>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</si>
  <si>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</si>
  <si>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</si>
  <si>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</si>
  <si>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</si>
  <si>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</si>
  <si>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</si>
  <si>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</si>
  <si>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</si>
  <si>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</si>
  <si>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</si>
  <si>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</si>
  <si>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</si>
  <si>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</si>
  <si>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</si>
  <si>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</si>
  <si>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</si>
  <si>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</si>
  <si>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</si>
  <si>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</si>
  <si>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</si>
  <si>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</si>
  <si>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</si>
  <si>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</si>
  <si>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</si>
  <si>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</si>
  <si>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</si>
  <si>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</si>
  <si>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</si>
  <si>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</si>
  <si>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</si>
  <si>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</si>
  <si>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</si>
  <si>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</si>
  <si>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</si>
  <si>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</si>
  <si>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</si>
  <si>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</si>
  <si>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</si>
  <si>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</si>
  <si>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</si>
  <si>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</si>
  <si>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</si>
  <si>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</si>
  <si>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</si>
  <si>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</si>
  <si>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</si>
  <si>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</si>
  <si>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</si>
  <si>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</si>
  <si>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</si>
  <si>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</si>
  <si>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</si>
  <si>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</si>
  <si>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</si>
  <si>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</si>
  <si>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</si>
  <si>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</si>
  <si>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</si>
  <si>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</si>
  <si>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</si>
  <si>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</si>
  <si>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</si>
  <si>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</si>
  <si>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</si>
  <si>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</si>
  <si>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</si>
  <si>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</si>
  <si>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</si>
  <si>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</si>
  <si>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</si>
  <si>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</si>
  <si>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</si>
  <si>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</si>
  <si>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</si>
  <si>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</si>
  <si>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</si>
  <si>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</si>
  <si>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</si>
  <si>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</si>
  <si>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</si>
  <si>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</si>
  <si>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</si>
  <si>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</si>
  <si>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</si>
  <si>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</si>
  <si>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</si>
  <si>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</si>
  <si>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</si>
  <si>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</si>
  <si>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</si>
  <si>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</si>
  <si>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</si>
  <si>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</si>
  <si>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</si>
  <si>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</si>
  <si>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</si>
  <si>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</si>
  <si>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</si>
  <si>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</si>
  <si>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</si>
  <si>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</si>
  <si>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</si>
  <si>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</si>
  <si>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</si>
  <si>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</si>
  <si>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</si>
  <si>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</si>
  <si>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</si>
  <si>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</si>
  <si>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</si>
  <si>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</si>
  <si>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</si>
  <si>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</si>
  <si>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</si>
  <si>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</si>
  <si>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</si>
  <si>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</si>
  <si>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</si>
  <si>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</si>
  <si>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</si>
  <si>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</si>
  <si>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</si>
  <si>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</si>
  <si>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</si>
  <si>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</si>
  <si>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</si>
  <si>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</si>
  <si>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</si>
  <si>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</si>
  <si>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</si>
  <si>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</si>
  <si>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</si>
  <si>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</si>
  <si>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</si>
  <si>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</si>
  <si>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</si>
  <si>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</si>
  <si>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</si>
  <si>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</si>
  <si>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</si>
  <si>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</si>
  <si>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</si>
  <si>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</si>
  <si>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</si>
  <si>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</si>
  <si>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</si>
  <si>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</si>
  <si>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</si>
  <si>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</si>
  <si>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</si>
  <si>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</si>
  <si>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</si>
  <si>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</si>
  <si>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</si>
  <si>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</si>
  <si>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</si>
  <si>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</si>
  <si>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</si>
  <si>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</si>
  <si>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</si>
  <si>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</si>
  <si>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</si>
  <si>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</si>
  <si>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</si>
  <si>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</si>
  <si>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</si>
  <si>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</si>
  <si>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</si>
  <si>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</si>
  <si>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</si>
  <si>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</si>
  <si>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</si>
  <si>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</si>
  <si>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</si>
  <si>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</si>
  <si>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</si>
  <si>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</si>
  <si>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</si>
  <si>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</si>
  <si>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</si>
  <si>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</si>
  <si>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</si>
  <si>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</si>
  <si>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</si>
  <si>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</si>
  <si>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</si>
  <si>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</si>
  <si>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</si>
  <si>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</si>
  <si>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</si>
  <si>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</si>
  <si>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</si>
  <si>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</si>
  <si>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</si>
  <si>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</si>
  <si>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</si>
  <si>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</si>
  <si>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</si>
  <si>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</si>
  <si>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</si>
  <si>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</si>
  <si>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</si>
  <si>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</si>
  <si>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</si>
  <si>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</si>
  <si>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</si>
  <si>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</si>
  <si>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</si>
  <si>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</si>
  <si>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</si>
  <si>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</si>
  <si>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</si>
  <si>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</si>
  <si>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</si>
  <si>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</si>
  <si>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</si>
  <si>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</si>
  <si>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</si>
  <si>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</si>
  <si>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</si>
  <si>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</si>
  <si>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</si>
  <si>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</si>
  <si>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</si>
  <si>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</si>
  <si>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</si>
  <si>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</si>
  <si>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</si>
  <si>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</si>
  <si>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</si>
  <si>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</si>
  <si>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</si>
  <si>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</si>
  <si>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</si>
  <si>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</si>
  <si>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</si>
  <si>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</si>
  <si>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</si>
  <si>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</si>
  <si>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</si>
  <si>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</si>
  <si>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</si>
  <si>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</si>
  <si>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</si>
  <si>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</si>
  <si>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</si>
  <si>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</si>
  <si>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</si>
  <si>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</si>
  <si>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</si>
  <si>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</si>
  <si>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</si>
  <si>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</si>
  <si>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</si>
  <si>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</si>
  <si>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</si>
  <si>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</si>
  <si>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</si>
  <si>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</si>
  <si>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</si>
  <si>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</si>
  <si>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</si>
  <si>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</si>
  <si>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</si>
  <si>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</si>
  <si>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</si>
  <si>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</si>
  <si>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</si>
  <si>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</si>
  <si>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</si>
  <si>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</si>
  <si>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</si>
  <si>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</si>
  <si>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</si>
  <si>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</si>
  <si>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</si>
  <si>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</si>
  <si>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</si>
  <si>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</si>
  <si>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</si>
  <si>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</si>
  <si>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</si>
  <si>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</si>
  <si>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</si>
  <si>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</si>
  <si>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</si>
  <si>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</si>
  <si>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</si>
  <si>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</si>
  <si>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</si>
  <si>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</si>
  <si>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</si>
  <si>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</si>
  <si>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</si>
  <si>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</si>
  <si>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</si>
  <si>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</si>
  <si>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</si>
  <si>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</si>
  <si>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</si>
  <si>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</si>
  <si>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</si>
  <si>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</si>
  <si>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</si>
  <si>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</si>
  <si>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</si>
  <si>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</si>
  <si>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</si>
  <si>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</si>
  <si>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</si>
  <si>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</si>
  <si>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</si>
  <si>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</si>
  <si>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</si>
  <si>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</si>
  <si>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</si>
  <si>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</si>
  <si>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</si>
  <si>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</si>
  <si>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</si>
  <si>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</si>
  <si>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</si>
  <si>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</si>
  <si>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</si>
  <si>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</si>
  <si>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</si>
  <si>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</si>
  <si>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</si>
  <si>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</si>
  <si>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</si>
  <si>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</si>
  <si>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</si>
  <si>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</si>
  <si>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</si>
  <si>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</si>
  <si>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</si>
  <si>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</si>
  <si>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</si>
  <si>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</si>
  <si>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</si>
  <si>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</si>
  <si>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</si>
  <si>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</si>
  <si>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</si>
  <si>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</si>
  <si>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</si>
  <si>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</si>
  <si>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</si>
  <si>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</si>
  <si>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</si>
  <si>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</si>
  <si>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</si>
  <si>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</si>
  <si>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</si>
  <si>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</si>
  <si>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</si>
  <si>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</si>
  <si>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</si>
  <si>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</si>
  <si>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</si>
  <si>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</si>
  <si>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</si>
  <si>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</si>
  <si>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</si>
  <si>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</si>
  <si>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</si>
  <si>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</si>
  <si>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</si>
  <si>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</si>
  <si>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</si>
  <si>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</si>
  <si>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</si>
  <si>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</si>
  <si>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</si>
  <si>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</si>
  <si>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</si>
  <si>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</si>
  <si>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</si>
  <si>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</si>
  <si>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</si>
  <si>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</si>
  <si>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</si>
  <si>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</si>
  <si>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</si>
  <si>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</si>
  <si>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</si>
  <si>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</si>
  <si>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</si>
  <si>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</si>
  <si>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</si>
  <si>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</si>
  <si>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</si>
  <si>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</si>
  <si>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</si>
  <si>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</si>
  <si>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</si>
  <si>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</si>
  <si>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</si>
  <si>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</si>
  <si>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</si>
  <si>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</si>
  <si>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</si>
  <si>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</si>
  <si>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</si>
  <si>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</si>
  <si>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</si>
  <si>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</si>
  <si>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</si>
  <si>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</si>
  <si>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</si>
  <si>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</si>
  <si>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</si>
  <si>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</si>
  <si>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</si>
  <si>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</si>
  <si>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</si>
  <si>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</si>
  <si>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</si>
  <si>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</si>
  <si>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</si>
  <si>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</si>
  <si>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</si>
  <si>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</si>
  <si>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</si>
  <si>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</si>
  <si>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</si>
  <si>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</si>
  <si>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</si>
  <si>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</si>
  <si>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</si>
  <si>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</si>
  <si>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</si>
  <si>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</si>
  <si>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</si>
  <si>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</si>
  <si>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</si>
  <si>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</si>
  <si>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</si>
  <si>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</si>
  <si>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</si>
  <si>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</si>
  <si>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</si>
  <si>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</si>
  <si>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</si>
  <si>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</si>
  <si>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</si>
  <si>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</si>
  <si>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</si>
  <si>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</si>
  <si>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</si>
  <si>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</si>
  <si>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</si>
  <si>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</si>
  <si>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</si>
  <si>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</si>
  <si>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</si>
  <si>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</si>
  <si>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</si>
  <si>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</si>
  <si>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</si>
  <si>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</si>
  <si>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</si>
  <si>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</si>
  <si>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</si>
  <si>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</si>
  <si>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</si>
  <si>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</si>
  <si>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</si>
  <si>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</si>
  <si>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</si>
  <si>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</si>
  <si>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</si>
  <si>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</si>
  <si>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</si>
  <si>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</si>
  <si>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</si>
  <si>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</si>
  <si>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</si>
  <si>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</si>
  <si>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</si>
  <si>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</si>
  <si>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</si>
  <si>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</si>
  <si>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</si>
  <si>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</si>
  <si>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</si>
  <si>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</si>
  <si>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</si>
  <si>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</si>
  <si>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</si>
  <si>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</si>
  <si>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</si>
  <si>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</si>
  <si>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</si>
  <si>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</si>
  <si>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</si>
  <si>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</si>
  <si>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</si>
  <si>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</si>
  <si>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</si>
  <si>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</si>
  <si>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</si>
  <si>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</si>
  <si>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</si>
  <si>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</si>
  <si>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</si>
  <si>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</si>
  <si>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</si>
  <si>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</si>
  <si>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</si>
  <si>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</si>
  <si>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</si>
  <si>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</si>
  <si>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</si>
  <si>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</si>
  <si>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</si>
  <si>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</si>
  <si>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</si>
  <si>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</si>
  <si>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</si>
  <si>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</si>
  <si>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</si>
  <si>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</si>
  <si>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</si>
  <si>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</si>
  <si>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</si>
  <si>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</si>
  <si>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</si>
  <si>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</si>
  <si>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</si>
  <si>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</si>
  <si>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</si>
  <si>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</si>
  <si>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</si>
  <si>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</si>
  <si>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</si>
  <si>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</si>
  <si>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</si>
  <si>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</si>
  <si>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</si>
  <si>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</si>
  <si>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</si>
  <si>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</si>
  <si>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</si>
  <si>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</si>
  <si>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</si>
  <si>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</si>
  <si>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</si>
  <si>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</si>
  <si>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</si>
  <si>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</si>
  <si>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</si>
  <si>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</si>
  <si>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</si>
  <si>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</si>
  <si>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</si>
  <si>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</si>
  <si>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</si>
  <si>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</si>
  <si>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</si>
  <si>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</si>
  <si>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</si>
  <si>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</si>
  <si>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</si>
  <si>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</si>
  <si>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</si>
  <si>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</si>
  <si>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</si>
  <si>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</si>
  <si>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</si>
  <si>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</si>
  <si>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</si>
  <si>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</si>
  <si>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</si>
  <si>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</si>
  <si>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</si>
  <si>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</si>
  <si>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</si>
  <si>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</si>
  <si>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</si>
  <si>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</si>
  <si>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</si>
  <si>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</si>
  <si>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</si>
  <si>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</si>
  <si>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</si>
  <si>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</si>
  <si>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</si>
  <si>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</si>
  <si>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</si>
  <si>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</si>
  <si>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</si>
  <si>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</si>
  <si>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</si>
  <si>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</si>
  <si>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</si>
  <si>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</si>
  <si>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</si>
  <si>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</si>
  <si>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</si>
  <si>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</si>
  <si>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</si>
  <si>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</si>
  <si>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</si>
  <si>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</si>
  <si>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</si>
  <si>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</si>
  <si>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</si>
  <si>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</si>
  <si>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</si>
  <si>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</si>
  <si>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</si>
  <si>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</si>
  <si>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</si>
  <si>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</si>
  <si>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</si>
  <si>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</si>
  <si>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</si>
  <si>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</si>
  <si>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</si>
  <si>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</si>
  <si>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</si>
  <si>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</si>
  <si>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</si>
  <si>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</si>
  <si>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</si>
  <si>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</si>
  <si>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</si>
  <si>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</si>
  <si>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</si>
  <si>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</si>
  <si>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</si>
  <si>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</si>
  <si>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</si>
  <si>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</si>
  <si>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</si>
  <si>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</si>
  <si>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</si>
  <si>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</si>
  <si>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</si>
  <si>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</si>
  <si>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</si>
  <si>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</si>
  <si>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</si>
  <si>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</si>
  <si>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</si>
  <si>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</si>
  <si>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</si>
  <si>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</si>
  <si>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</si>
  <si>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</si>
  <si>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</si>
  <si>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</si>
  <si>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</si>
  <si>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</si>
  <si>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</si>
  <si>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</si>
  <si>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</si>
  <si>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</si>
  <si>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</si>
  <si>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</si>
  <si>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</si>
  <si>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</si>
  <si>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</si>
  <si>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</si>
  <si>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</si>
  <si>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</si>
  <si>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</si>
  <si>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</si>
  <si>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</si>
  <si>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</si>
  <si>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</si>
  <si>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</si>
  <si>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</si>
  <si>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</si>
  <si>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</si>
  <si>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</si>
  <si>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</si>
  <si>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</si>
  <si>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</si>
  <si>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</si>
  <si>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</si>
  <si>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</si>
  <si>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</si>
  <si>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</si>
  <si>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</si>
  <si>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</si>
  <si>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</si>
  <si>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</si>
  <si>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</si>
  <si>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</si>
  <si>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</si>
  <si>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</si>
  <si>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</si>
  <si>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</si>
  <si>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</si>
  <si>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</si>
  <si>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</si>
  <si>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</si>
  <si>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</si>
  <si>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</si>
  <si>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</si>
  <si>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</si>
  <si>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</si>
  <si>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</si>
  <si>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</si>
  <si>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</si>
  <si>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</si>
  <si>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</si>
  <si>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</si>
  <si>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</si>
  <si>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</si>
  <si>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</si>
  <si>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</si>
  <si>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</si>
  <si>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</si>
  <si>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</si>
  <si>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</si>
  <si>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</si>
  <si>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</si>
  <si>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</si>
  <si>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</si>
  <si>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</si>
  <si>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</si>
  <si>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</si>
  <si>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</si>
  <si>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</si>
  <si>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</si>
  <si>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</si>
  <si>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</si>
  <si>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</si>
  <si>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</si>
  <si>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</si>
  <si>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</si>
  <si>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</si>
  <si>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</si>
  <si>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</si>
  <si>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</si>
  <si>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</si>
  <si>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</si>
  <si>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</si>
  <si>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</si>
  <si>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</si>
  <si>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</si>
  <si>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</si>
  <si>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</si>
  <si>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</si>
  <si>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</si>
  <si>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</si>
  <si>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</si>
  <si>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</si>
  <si>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</si>
  <si>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</si>
  <si>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</si>
  <si>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</si>
  <si>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</si>
  <si>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</si>
  <si>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</si>
  <si>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</si>
  <si>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</si>
  <si>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</si>
  <si>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</si>
  <si>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</si>
  <si>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</si>
  <si>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</si>
  <si>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</si>
  <si>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</si>
  <si>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</si>
  <si>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</si>
  <si>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</si>
  <si>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</si>
  <si>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</si>
  <si>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</si>
  <si>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</si>
  <si>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</si>
  <si>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</si>
  <si>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</si>
  <si>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</si>
  <si>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</si>
  <si>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</si>
  <si>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</si>
  <si>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</si>
  <si>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</si>
  <si>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</si>
  <si>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</si>
  <si>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</si>
  <si>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</si>
  <si>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</si>
  <si>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</si>
  <si>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</si>
  <si>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</si>
  <si>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</si>
  <si>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</si>
  <si>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</si>
  <si>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</si>
  <si>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</si>
  <si>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</si>
  <si>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</si>
  <si>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</si>
  <si>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</si>
  <si>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</si>
  <si>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</si>
  <si>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</si>
  <si>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</si>
  <si>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</si>
  <si>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</si>
  <si>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</si>
  <si>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</si>
  <si>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</si>
  <si>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</si>
  <si>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</si>
  <si>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</si>
  <si>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</si>
  <si>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</si>
  <si>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</si>
  <si>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</si>
  <si>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</si>
  <si>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</si>
  <si>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</si>
  <si>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</si>
  <si>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</si>
  <si>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</si>
  <si>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</si>
  <si>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</si>
  <si>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</si>
  <si>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</si>
  <si>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</si>
  <si>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</si>
  <si>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</si>
  <si>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</si>
  <si>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</si>
  <si>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</si>
  <si>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</si>
  <si>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</si>
  <si>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</si>
  <si>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</si>
  <si>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</si>
  <si>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</si>
  <si>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</si>
  <si>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</si>
  <si>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</si>
  <si>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</si>
  <si>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</si>
  <si>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</si>
  <si>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</si>
  <si>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</si>
  <si>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</si>
  <si>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</si>
  <si>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</si>
  <si>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</si>
  <si>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</si>
  <si>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</si>
  <si>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</si>
  <si>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</si>
  <si>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</si>
  <si>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</si>
  <si>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</si>
  <si>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</si>
  <si>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</si>
  <si>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</si>
  <si>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</si>
  <si>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</si>
  <si>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</si>
  <si>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</si>
  <si>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</si>
  <si>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</si>
  <si>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</si>
  <si>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</si>
  <si>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</si>
  <si>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</si>
  <si>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</si>
  <si>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</si>
  <si>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</si>
  <si>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</si>
  <si>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</si>
  <si>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</si>
  <si>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</si>
  <si>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</si>
  <si>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</si>
  <si>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</si>
  <si>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</si>
  <si>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</si>
  <si>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</si>
  <si>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</si>
  <si>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</si>
  <si>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</si>
  <si>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</si>
  <si>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</si>
  <si>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</si>
  <si>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</si>
  <si>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</si>
  <si>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</si>
  <si>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</si>
  <si>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</si>
  <si>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</si>
  <si>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</si>
  <si>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</si>
  <si>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</si>
  <si>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</si>
  <si>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</si>
  <si>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</si>
  <si>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</si>
  <si>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</si>
  <si>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</si>
  <si>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</si>
  <si>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</si>
  <si>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</si>
  <si>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</si>
  <si>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</si>
  <si>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</si>
  <si>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</si>
  <si>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</si>
  <si>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</si>
  <si>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</si>
  <si>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</si>
  <si>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</si>
  <si>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</si>
  <si>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</si>
  <si>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</si>
  <si>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</si>
  <si>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</si>
  <si>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</si>
  <si>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</si>
  <si>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</si>
  <si>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</si>
  <si>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</si>
  <si>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</si>
  <si>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</si>
  <si>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</si>
  <si>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</si>
  <si>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</si>
  <si>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</si>
  <si>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</si>
  <si>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</si>
  <si>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</si>
  <si>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</si>
  <si>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</si>
  <si>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</si>
  <si>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</si>
  <si>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</si>
  <si>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</si>
  <si>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</si>
  <si>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</si>
  <si>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</si>
  <si>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</si>
  <si>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</si>
  <si>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</si>
  <si>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</si>
  <si>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</si>
  <si>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</si>
  <si>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</si>
  <si>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</si>
  <si>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</si>
  <si>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</si>
  <si>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</si>
  <si>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</si>
  <si>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</si>
  <si>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</si>
  <si>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</si>
  <si>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</si>
  <si>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</si>
  <si>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</si>
  <si>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</si>
  <si>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</si>
  <si>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</si>
  <si>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</si>
  <si>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</si>
  <si>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</si>
  <si>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</si>
  <si>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</si>
  <si>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</si>
  <si>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</si>
  <si>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</si>
  <si>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</si>
  <si>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</si>
  <si>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</si>
  <si>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</si>
  <si>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</si>
  <si>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</si>
  <si>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</si>
  <si>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</si>
  <si>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</si>
  <si>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</si>
  <si>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</si>
  <si>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</si>
  <si>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</si>
  <si>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</si>
  <si>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</si>
  <si>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</si>
  <si>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</si>
  <si>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</si>
  <si>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</si>
  <si>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</si>
  <si>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</si>
  <si>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</si>
  <si>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</si>
  <si>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</si>
  <si>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</si>
  <si>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</si>
  <si>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</si>
  <si>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</si>
  <si>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</si>
  <si>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</si>
  <si>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</si>
  <si>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</si>
  <si>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</si>
  <si>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</si>
  <si>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</si>
  <si>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</si>
  <si>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</si>
  <si>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</si>
  <si>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</si>
  <si>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</si>
  <si>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</si>
  <si>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</si>
  <si>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</si>
  <si>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</si>
  <si>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</si>
  <si>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</si>
  <si>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</si>
  <si>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</si>
  <si>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</si>
  <si>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</si>
  <si>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</si>
  <si>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</si>
  <si>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</si>
  <si>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</si>
  <si>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</si>
  <si>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</si>
  <si>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</si>
  <si>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</si>
  <si>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</si>
  <si>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</si>
  <si>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</si>
  <si>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</si>
  <si>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</si>
  <si>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</si>
  <si>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</si>
  <si>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</si>
  <si>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</si>
  <si>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</si>
  <si>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</si>
  <si>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</si>
  <si>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</si>
  <si>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</si>
  <si>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</si>
  <si>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</si>
  <si>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</si>
  <si>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</si>
  <si>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</si>
  <si>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</si>
  <si>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</si>
  <si>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</si>
  <si>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</si>
  <si>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</si>
  <si>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</si>
  <si>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</si>
  <si>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</si>
  <si>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</si>
  <si>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</si>
  <si>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</si>
  <si>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</si>
  <si>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</si>
  <si>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</si>
  <si>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</si>
  <si>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</si>
  <si>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</si>
  <si>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</si>
  <si>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</si>
  <si>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</si>
  <si>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</si>
  <si>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</si>
  <si>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</si>
  <si>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</si>
  <si>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</si>
  <si>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</si>
  <si>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</si>
  <si>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</si>
  <si>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</si>
  <si>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</si>
  <si>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</si>
  <si>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</si>
  <si>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</si>
  <si>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</si>
  <si>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</si>
  <si>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</si>
  <si>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</si>
  <si>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</si>
  <si>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</si>
  <si>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</si>
  <si>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</si>
  <si>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</si>
  <si>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</si>
  <si>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</si>
  <si>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</si>
  <si>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</si>
  <si>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</si>
  <si>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</si>
  <si>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</si>
  <si>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</si>
  <si>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</si>
  <si>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</si>
  <si>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</si>
  <si>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</si>
  <si>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</si>
  <si>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</si>
  <si>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</si>
  <si>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</si>
  <si>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</si>
  <si>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</si>
  <si>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</si>
  <si>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</si>
  <si>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</si>
  <si>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</si>
  <si>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</si>
  <si>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</si>
  <si>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</si>
  <si>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</si>
  <si>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</si>
  <si>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</si>
  <si>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</si>
  <si>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</si>
  <si>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</si>
  <si>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</si>
  <si>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</si>
  <si>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</si>
  <si>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</si>
  <si>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</si>
  <si>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</si>
  <si>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</si>
  <si>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</si>
  <si>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</si>
  <si>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</si>
  <si>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</si>
  <si>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</si>
  <si>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</si>
  <si>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</si>
  <si>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</si>
  <si>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</si>
  <si>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</si>
  <si>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</si>
  <si>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</si>
  <si>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</si>
  <si>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</si>
  <si>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</si>
  <si>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</si>
  <si>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</si>
  <si>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</si>
  <si>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</si>
  <si>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</si>
  <si>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</si>
  <si>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</si>
  <si>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</si>
  <si>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</si>
  <si>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</si>
  <si>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</si>
  <si>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</si>
  <si>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</si>
  <si>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</si>
  <si>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</si>
  <si>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</si>
  <si>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</si>
  <si>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</si>
  <si>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</si>
  <si>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</si>
  <si>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</si>
  <si>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</si>
  <si>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</si>
  <si>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</si>
  <si>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</si>
  <si>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</si>
  <si>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</si>
  <si>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</si>
  <si>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</si>
  <si>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</si>
  <si>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</si>
  <si>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</si>
  <si>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</si>
  <si>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</si>
  <si>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</si>
  <si>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</si>
  <si>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</si>
  <si>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</si>
  <si>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</si>
  <si>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</si>
  <si>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</si>
  <si>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</si>
  <si>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</si>
  <si>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</si>
  <si>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</si>
  <si>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</si>
  <si>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</si>
  <si>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</si>
  <si>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</si>
  <si>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</si>
  <si>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</si>
  <si>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</si>
  <si>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</si>
  <si>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</si>
  <si>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</si>
  <si>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</si>
  <si>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</si>
  <si>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</si>
  <si>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</si>
  <si>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</si>
  <si>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</si>
  <si>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</si>
  <si>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</si>
  <si>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</si>
  <si>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</si>
  <si>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</si>
  <si>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</si>
  <si>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</si>
  <si>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</si>
  <si>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</si>
  <si>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</si>
  <si>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</si>
  <si>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</si>
  <si>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</si>
  <si>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</si>
  <si>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</si>
  <si>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</si>
  <si>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</si>
  <si>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</si>
  <si>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</si>
  <si>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</si>
  <si>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</si>
  <si>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</si>
  <si>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</si>
  <si>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</si>
  <si>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</si>
  <si>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</si>
  <si>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</si>
  <si>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</si>
  <si>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</si>
  <si>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</si>
  <si>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</si>
  <si>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</si>
  <si>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</si>
  <si>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</si>
  <si>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</si>
  <si>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</si>
  <si>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</si>
  <si>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</si>
  <si>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</si>
  <si>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</si>
  <si>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</si>
  <si>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</si>
  <si>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</si>
  <si>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</si>
  <si>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</si>
  <si>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</si>
  <si>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</si>
  <si>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</si>
  <si>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</si>
  <si>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</si>
  <si>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</si>
  <si>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</si>
  <si>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</si>
  <si>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</si>
  <si>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</si>
  <si>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</si>
  <si>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</si>
  <si>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</si>
  <si>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</si>
  <si>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</si>
  <si>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</si>
  <si>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</si>
  <si>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</si>
  <si>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</si>
  <si>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</si>
  <si>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</si>
  <si>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</si>
  <si>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</si>
  <si>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</si>
  <si>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</si>
  <si>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</si>
  <si>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</si>
  <si>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</si>
  <si>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</si>
  <si>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</si>
  <si>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</si>
  <si>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</si>
  <si>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</si>
  <si>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</si>
  <si>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</si>
  <si>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</si>
  <si>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</si>
  <si>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</si>
  <si>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</si>
  <si>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</si>
  <si>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</si>
  <si>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</si>
  <si>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</si>
  <si>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</si>
  <si>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</si>
  <si>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</si>
  <si>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</si>
  <si>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</si>
  <si>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</si>
  <si>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</si>
  <si>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</si>
  <si>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</si>
  <si>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</si>
  <si>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</si>
  <si>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</si>
  <si>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</si>
  <si>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</si>
  <si>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</si>
  <si>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</si>
  <si>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</si>
  <si>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</si>
  <si>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</si>
  <si>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</si>
  <si>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</si>
  <si>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</si>
  <si>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</si>
  <si>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</si>
  <si>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</si>
  <si>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</si>
  <si>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</si>
  <si>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</si>
  <si>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</si>
  <si>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</si>
  <si>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</si>
  <si>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</si>
  <si>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</si>
  <si>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</si>
  <si>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</si>
  <si>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</si>
  <si>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</si>
  <si>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</si>
  <si>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</si>
  <si>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</si>
  <si>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</si>
  <si>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</si>
  <si>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</si>
  <si>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</si>
  <si>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</si>
  <si>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</si>
  <si>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</si>
  <si>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</si>
  <si>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</si>
  <si>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</si>
  <si>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</si>
  <si>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</si>
  <si>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</si>
  <si>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</si>
  <si>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</si>
  <si>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</si>
  <si>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</si>
  <si>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</si>
  <si>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</si>
  <si>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</si>
  <si>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</si>
  <si>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</si>
  <si>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</si>
  <si>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</si>
  <si>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</si>
  <si>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</si>
  <si>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</si>
  <si>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</si>
  <si>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</si>
  <si>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</si>
  <si>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</si>
  <si>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</si>
  <si>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</si>
  <si>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</si>
  <si>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</si>
  <si>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</si>
  <si>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</si>
  <si>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</si>
  <si>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</si>
  <si>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</si>
  <si>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</si>
  <si>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</si>
  <si>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</si>
  <si>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</si>
  <si>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</si>
  <si>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</si>
  <si>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</si>
  <si>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</si>
  <si>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</si>
  <si>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</si>
  <si>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</si>
  <si>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</si>
  <si>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</si>
  <si>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</si>
  <si>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</si>
  <si>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</si>
  <si>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</si>
  <si>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</si>
  <si>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</si>
  <si>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</si>
  <si>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</si>
  <si>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</si>
  <si>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</si>
  <si>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</si>
  <si>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</si>
  <si>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</si>
  <si>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</si>
  <si>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</si>
  <si>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</si>
  <si>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</si>
  <si>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</si>
  <si>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</si>
  <si>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</si>
  <si>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</si>
  <si>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</si>
  <si>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</si>
  <si>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</si>
  <si>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</si>
  <si>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</si>
  <si>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</si>
  <si>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</si>
  <si>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</si>
  <si>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</si>
  <si>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</si>
  <si>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</si>
  <si>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</si>
  <si>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</si>
  <si>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</si>
  <si>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</si>
  <si>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</si>
  <si>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</si>
  <si>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</si>
  <si>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</si>
  <si>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</si>
  <si>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</si>
  <si>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</si>
  <si>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</si>
  <si>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</si>
  <si>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</si>
  <si>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</si>
  <si>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</si>
  <si>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</si>
  <si>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</si>
  <si>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</si>
  <si>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</si>
  <si>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</si>
  <si>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</si>
  <si>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</si>
  <si>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</si>
  <si>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</si>
  <si>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</si>
  <si>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</si>
  <si>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</si>
  <si>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</si>
  <si>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</si>
  <si>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</si>
  <si>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</si>
  <si>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</si>
  <si>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</si>
  <si>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</si>
  <si>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</si>
  <si>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</si>
  <si>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</si>
  <si>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</si>
  <si>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</si>
  <si>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</si>
  <si>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</si>
  <si>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</si>
  <si>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</si>
  <si>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</si>
  <si>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</si>
  <si>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</si>
  <si>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</si>
  <si>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</si>
  <si>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</si>
  <si>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</si>
  <si>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</si>
  <si>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</si>
  <si>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</si>
  <si>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</si>
  <si>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</si>
  <si>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</si>
  <si>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</si>
  <si>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</si>
  <si>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</si>
  <si>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</si>
  <si>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</si>
  <si>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</si>
  <si>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</si>
  <si>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</si>
  <si>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</si>
  <si>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</si>
  <si>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</si>
  <si>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</si>
  <si>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</si>
  <si>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</si>
  <si>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</si>
  <si>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</si>
  <si>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</si>
  <si>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</si>
  <si>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</si>
  <si>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</si>
  <si>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</si>
  <si>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</si>
  <si>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</si>
  <si>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</si>
  <si>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</si>
  <si>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</si>
  <si>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</si>
  <si>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</si>
  <si>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</si>
  <si>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</si>
  <si>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</si>
  <si>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</si>
  <si>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</si>
  <si>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</si>
  <si>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</si>
  <si>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</si>
  <si>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</si>
  <si>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</si>
  <si>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</si>
  <si>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</si>
  <si>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</si>
  <si>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</si>
  <si>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</si>
  <si>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</si>
  <si>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</si>
  <si>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</si>
  <si>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</si>
  <si>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</si>
  <si>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</si>
  <si>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</si>
  <si>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</si>
  <si>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</si>
  <si>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</si>
  <si>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</si>
  <si>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</si>
  <si>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</si>
  <si>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</si>
  <si>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</si>
  <si>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</si>
  <si>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</si>
  <si>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</si>
  <si>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</si>
  <si>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</si>
  <si>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</si>
  <si>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</si>
  <si>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</si>
  <si>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</si>
  <si>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</si>
  <si>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</si>
  <si>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</si>
  <si>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</si>
  <si>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</si>
  <si>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</si>
  <si>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</si>
  <si>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</si>
  <si>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</si>
  <si>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</si>
  <si>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</si>
  <si>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</si>
  <si>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</si>
  <si>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</si>
  <si>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</si>
  <si>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</si>
  <si>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</si>
  <si>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</si>
  <si>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</si>
  <si>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</si>
  <si>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</si>
  <si>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</si>
  <si>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</si>
  <si>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</si>
  <si>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</si>
  <si>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</si>
  <si>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</si>
  <si>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</si>
  <si>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</si>
  <si>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</si>
  <si>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</si>
  <si>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</si>
  <si>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</si>
  <si>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</si>
  <si>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</si>
  <si>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</si>
  <si>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</si>
  <si>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</si>
  <si>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</si>
  <si>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</si>
  <si>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</si>
  <si>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</si>
  <si>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</si>
  <si>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</si>
  <si>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</si>
  <si>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</si>
  <si>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</si>
  <si>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</si>
  <si>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</si>
  <si>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</si>
  <si>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</si>
  <si>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</si>
  <si>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</si>
  <si>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</si>
  <si>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</si>
  <si>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</si>
  <si>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</si>
  <si>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</si>
  <si>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</si>
  <si>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</si>
  <si>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</si>
  <si>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</si>
  <si>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</si>
  <si>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</si>
  <si>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</si>
  <si>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</si>
  <si>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</si>
  <si>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</si>
  <si>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</si>
  <si>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</si>
  <si>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</si>
  <si>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</si>
  <si>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</si>
  <si>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</si>
  <si>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</si>
  <si>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</si>
  <si>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</si>
  <si>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</si>
  <si>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</si>
  <si>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</si>
  <si>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</si>
  <si>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</si>
  <si>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</si>
  <si>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</si>
  <si>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</si>
  <si>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</si>
  <si>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</si>
  <si>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</si>
  <si>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</si>
  <si>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</si>
  <si>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</si>
  <si>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</si>
  <si>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</si>
  <si>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</si>
  <si>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</si>
  <si>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</si>
  <si>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</si>
  <si>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</si>
  <si>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</si>
  <si>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</si>
  <si>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</si>
  <si>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</si>
  <si>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</si>
  <si>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</si>
  <si>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</si>
  <si>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</si>
  <si>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</si>
  <si>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</si>
  <si>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</si>
  <si>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</si>
  <si>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</si>
  <si>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</si>
  <si>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</si>
  <si>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</si>
  <si>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</si>
  <si>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</si>
  <si>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</si>
  <si>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</si>
  <si>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</si>
  <si>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</si>
  <si>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</si>
  <si>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</si>
  <si>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</si>
  <si>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</si>
  <si>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</si>
  <si>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</si>
  <si>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</si>
  <si>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</si>
  <si>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</si>
  <si>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</si>
  <si>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</si>
  <si>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</si>
  <si>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</si>
  <si>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</si>
  <si>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</si>
  <si>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</si>
  <si>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</si>
  <si>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</si>
  <si>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</si>
  <si>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</si>
  <si>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</si>
  <si>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</si>
  <si>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</si>
  <si>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</si>
  <si>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</si>
  <si>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</si>
  <si>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</si>
  <si>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</si>
  <si>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</si>
  <si>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</si>
  <si>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</si>
  <si>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</si>
  <si>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</si>
  <si>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</si>
  <si>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</si>
  <si>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</si>
  <si>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</si>
  <si>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</si>
  <si>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</si>
  <si>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</si>
  <si>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</si>
  <si>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</si>
  <si>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</si>
  <si>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</si>
  <si>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</si>
  <si>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</si>
  <si>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</si>
  <si>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</si>
  <si>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</si>
  <si>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</si>
  <si>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</si>
  <si>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</si>
  <si>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</si>
  <si>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</si>
  <si>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</si>
  <si>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</si>
  <si>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</si>
  <si>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</si>
  <si>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</si>
  <si>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</si>
  <si>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</si>
  <si>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</si>
  <si>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</si>
  <si>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</si>
  <si>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</si>
  <si>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</si>
  <si>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</si>
  <si>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</si>
  <si>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</si>
  <si>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</si>
  <si>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</si>
  <si>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</si>
  <si>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</si>
  <si>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</si>
  <si>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</si>
  <si>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</si>
  <si>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</si>
  <si>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</si>
  <si>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</si>
  <si>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</si>
  <si>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</si>
  <si>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</si>
  <si>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</si>
  <si>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</si>
  <si>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</si>
  <si>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</si>
  <si>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</si>
  <si>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</si>
  <si>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</si>
  <si>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</si>
  <si>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</si>
  <si>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</si>
  <si>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</si>
  <si>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</si>
  <si>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</si>
  <si>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</si>
  <si>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</si>
  <si>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</si>
  <si>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</si>
  <si>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</si>
  <si>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</si>
  <si>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</si>
  <si>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</si>
  <si>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</si>
  <si>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</si>
  <si>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</si>
  <si>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</si>
  <si>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</si>
  <si>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</si>
  <si>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</si>
  <si>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</si>
  <si>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</si>
  <si>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</si>
  <si>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</si>
  <si>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</si>
  <si>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</si>
  <si>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</si>
  <si>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</si>
  <si>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</si>
  <si>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</si>
  <si>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</si>
  <si>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</si>
  <si>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</si>
  <si>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</si>
  <si>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</si>
  <si>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</si>
  <si>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</si>
  <si>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</si>
  <si>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</si>
  <si>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</si>
  <si>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</si>
  <si>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</si>
  <si>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</si>
  <si>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</si>
  <si>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</si>
  <si>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</si>
  <si>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</si>
  <si>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</si>
  <si>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</si>
  <si>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</si>
  <si>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</si>
  <si>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</si>
  <si>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</si>
  <si>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</si>
  <si>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</si>
  <si>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</si>
  <si>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</si>
  <si>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</si>
  <si>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</si>
  <si>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</si>
  <si>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</si>
  <si>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</si>
  <si>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</si>
  <si>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</si>
  <si>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</si>
  <si>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</si>
  <si>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</si>
  <si>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</si>
  <si>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</si>
  <si>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</si>
  <si>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</si>
  <si>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</si>
  <si>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</si>
  <si>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</si>
  <si>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</si>
  <si>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</si>
  <si>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</si>
  <si>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</si>
  <si>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</si>
  <si>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</si>
  <si>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</si>
  <si>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</si>
  <si>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</si>
  <si>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</si>
  <si>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</si>
  <si>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</si>
  <si>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</si>
  <si>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</si>
  <si>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</si>
  <si>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</si>
  <si>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</si>
  <si>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</si>
  <si>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</si>
  <si>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</si>
  <si>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</si>
  <si>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</si>
  <si>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</si>
  <si>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</si>
  <si>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</si>
  <si>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</si>
  <si>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</si>
  <si>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</si>
  <si>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</si>
  <si>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</si>
  <si>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</si>
  <si>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</si>
  <si>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</si>
  <si>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</si>
  <si>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</si>
  <si>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</si>
  <si>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</si>
  <si>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</si>
  <si>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</si>
  <si>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</si>
  <si>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</si>
  <si>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</si>
  <si>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</si>
  <si>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</si>
  <si>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</si>
  <si>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</si>
  <si>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</si>
  <si>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</si>
  <si>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</si>
  <si>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</si>
  <si>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</si>
  <si>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</si>
  <si>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</si>
  <si>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</si>
  <si>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</si>
  <si>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</si>
  <si>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</si>
  <si>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</si>
  <si>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</si>
  <si>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</si>
  <si>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</si>
  <si>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</si>
  <si>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</si>
  <si>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</si>
  <si>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</si>
  <si>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</si>
  <si>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</si>
  <si>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</si>
  <si>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</si>
  <si>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</si>
  <si>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</si>
  <si>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</si>
  <si>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</si>
  <si>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</si>
  <si>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</si>
  <si>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</si>
  <si>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</si>
  <si>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</si>
  <si>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</si>
  <si>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</si>
  <si>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</si>
  <si>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</si>
  <si>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</si>
  <si>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</si>
  <si>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</si>
  <si>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</si>
  <si>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</si>
  <si>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</si>
  <si>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</si>
  <si>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</si>
  <si>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</si>
  <si>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</si>
  <si>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</si>
  <si>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</si>
  <si>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</si>
  <si>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</si>
  <si>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</si>
  <si>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</si>
  <si>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</si>
  <si>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</si>
  <si>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</si>
  <si>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</si>
  <si>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</si>
  <si>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</si>
  <si>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</si>
  <si>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</si>
  <si>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</si>
  <si>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</si>
  <si>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</si>
  <si>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</si>
  <si>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</si>
  <si>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</si>
  <si>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</si>
  <si>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</si>
  <si>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</si>
  <si>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</si>
  <si>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</si>
  <si>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</si>
  <si>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</si>
  <si>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</si>
  <si>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</si>
  <si>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</si>
  <si>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</si>
  <si>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</si>
  <si>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</si>
  <si>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</si>
  <si>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</si>
  <si>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</si>
  <si>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</si>
  <si>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</si>
  <si>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</si>
  <si>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</si>
  <si>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</si>
  <si>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</si>
  <si>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</si>
  <si>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</si>
  <si>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</si>
  <si>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</si>
  <si>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</si>
  <si>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</si>
  <si>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</si>
  <si>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</si>
  <si>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</si>
  <si>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</si>
  <si>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</si>
  <si>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</si>
  <si>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</si>
  <si>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</si>
  <si>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</si>
  <si>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</si>
  <si>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</si>
  <si>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</si>
  <si>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</si>
  <si>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</si>
  <si>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</si>
  <si>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</si>
  <si>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</si>
  <si>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</si>
  <si>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</si>
  <si>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</si>
  <si>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</si>
  <si>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</si>
  <si>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</si>
  <si>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</si>
  <si>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</si>
  <si>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</si>
  <si>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</si>
  <si>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</si>
  <si>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</si>
  <si>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</si>
  <si>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</si>
  <si>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</si>
  <si>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</si>
  <si>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</si>
  <si>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</si>
  <si>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</si>
  <si>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</si>
  <si>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</si>
  <si>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</si>
  <si>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</si>
  <si>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</si>
  <si>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</si>
  <si>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</si>
  <si>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</si>
  <si>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</si>
  <si>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</si>
  <si>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</si>
  <si>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</si>
  <si>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</si>
  <si>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</si>
  <si>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</si>
  <si>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</si>
  <si>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</si>
  <si>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</si>
  <si>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</si>
  <si>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</si>
  <si>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</si>
  <si>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</si>
  <si>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</si>
  <si>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</si>
  <si>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</si>
  <si>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</si>
  <si>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</si>
  <si>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</si>
  <si>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</si>
  <si>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</si>
  <si>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</si>
  <si>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</si>
  <si>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</si>
  <si>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</si>
  <si>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</si>
  <si>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</si>
  <si>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</si>
  <si>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</si>
  <si>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</si>
  <si>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</si>
  <si>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</si>
  <si>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</si>
  <si>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</si>
  <si>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</si>
  <si>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</si>
  <si>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</si>
  <si>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</si>
  <si>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</si>
  <si>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</si>
  <si>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</si>
  <si>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</si>
  <si>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</si>
  <si>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</si>
  <si>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</si>
  <si>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</si>
  <si>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</si>
  <si>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</si>
  <si>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</si>
  <si>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</si>
  <si>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</si>
  <si>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</si>
  <si>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</si>
  <si>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</si>
  <si>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</si>
  <si>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</si>
  <si>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</si>
  <si>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</si>
  <si>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</si>
  <si>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</si>
  <si>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</si>
  <si>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</si>
  <si>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</si>
  <si>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</si>
  <si>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</si>
  <si>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</si>
  <si>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</si>
  <si>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</si>
  <si>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</si>
  <si>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</si>
  <si>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</si>
  <si>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</si>
  <si>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</si>
  <si>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</si>
  <si>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</si>
  <si>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</si>
  <si>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</si>
  <si>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</si>
  <si>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</si>
  <si>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</si>
  <si>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</si>
  <si>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</si>
  <si>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</si>
  <si>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</si>
  <si>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</si>
  <si>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</si>
  <si>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</si>
  <si>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</si>
  <si>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</si>
  <si>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</si>
  <si>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</si>
  <si>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</si>
  <si>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</si>
  <si>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</si>
  <si>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</si>
  <si>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</si>
  <si>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</si>
  <si>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</si>
  <si>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</si>
  <si>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</si>
  <si>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</si>
  <si>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</si>
  <si>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</si>
  <si>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</si>
  <si>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</si>
  <si>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</si>
  <si>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</si>
  <si>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</si>
  <si>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</si>
  <si>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</si>
  <si>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</si>
  <si>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</si>
  <si>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</si>
  <si>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</si>
  <si>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</si>
  <si>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</si>
  <si>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</si>
  <si>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</si>
  <si>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</si>
  <si>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</si>
  <si>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</si>
  <si>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</si>
  <si>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</si>
  <si>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</si>
  <si>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</si>
  <si>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</si>
  <si>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</si>
  <si>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</si>
  <si>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</si>
  <si>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</si>
  <si>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</si>
  <si>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</si>
  <si>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</si>
  <si>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</si>
  <si>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</si>
  <si>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</si>
  <si>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</si>
  <si>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</si>
  <si>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</si>
  <si>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</si>
  <si>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</si>
  <si>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</si>
  <si>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</si>
  <si>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</si>
  <si>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</si>
  <si>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</si>
  <si>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</si>
  <si>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</si>
  <si>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</si>
  <si>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</si>
  <si>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</si>
  <si>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</si>
  <si>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</si>
  <si>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</si>
  <si>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</si>
  <si>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</si>
  <si>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</si>
  <si>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</si>
  <si>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</si>
  <si>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</si>
  <si>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</si>
  <si>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</si>
  <si>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</si>
  <si>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</si>
  <si>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</si>
  <si>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</si>
  <si>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</si>
  <si>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</si>
  <si>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</si>
  <si>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</si>
  <si>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</si>
  <si>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</si>
  <si>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</si>
  <si>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</si>
  <si>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</si>
  <si>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</si>
  <si>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</si>
  <si>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</si>
  <si>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</si>
  <si>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</si>
  <si>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</si>
  <si>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</si>
  <si>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</si>
  <si>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</si>
  <si>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</si>
  <si>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</si>
  <si>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</si>
  <si>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</si>
  <si>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</si>
  <si>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</si>
  <si>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</si>
  <si>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</si>
  <si>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</si>
  <si>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</si>
  <si>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</si>
  <si>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</si>
  <si>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</si>
  <si>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</si>
  <si>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</si>
  <si>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</si>
  <si>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</si>
  <si>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</si>
  <si>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</si>
  <si>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</si>
  <si>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</si>
  <si>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</si>
  <si>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</si>
  <si>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</si>
  <si>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</si>
  <si>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</si>
  <si>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</si>
  <si>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</si>
  <si>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</si>
  <si>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</si>
  <si>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</si>
  <si>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</si>
  <si>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</si>
  <si>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</si>
  <si>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</si>
  <si>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</si>
  <si>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</si>
  <si>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</si>
  <si>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</si>
  <si>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</si>
  <si>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</si>
  <si>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</si>
  <si>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</si>
  <si>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</si>
  <si>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</si>
  <si>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</si>
  <si>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</si>
  <si>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</si>
  <si>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</si>
  <si>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</si>
  <si>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</si>
  <si>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</si>
  <si>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</si>
  <si>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</si>
  <si>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</si>
  <si>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</si>
  <si>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</si>
  <si>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</si>
  <si>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</si>
  <si>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</si>
  <si>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</si>
  <si>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</si>
  <si>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</si>
  <si>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</si>
  <si>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</si>
  <si>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</si>
  <si>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</si>
  <si>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</si>
  <si>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</si>
  <si>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</si>
  <si>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</si>
  <si>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</si>
  <si>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</si>
  <si>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</si>
  <si>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</si>
  <si>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</si>
  <si>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</si>
  <si>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</si>
  <si>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</si>
  <si>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</si>
  <si>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</si>
  <si>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</si>
  <si>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</si>
  <si>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</si>
  <si>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</si>
  <si>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</si>
  <si>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</si>
  <si>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</si>
  <si>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</si>
  <si>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</si>
  <si>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</si>
  <si>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</si>
  <si>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</si>
  <si>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</si>
  <si>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</si>
  <si>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</si>
  <si>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</si>
  <si>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</si>
  <si>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</si>
  <si>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</si>
  <si>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</si>
  <si>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</si>
  <si>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</si>
  <si>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</si>
  <si>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</si>
  <si>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</si>
  <si>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</si>
  <si>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</si>
  <si>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</si>
  <si>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</si>
  <si>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</si>
  <si>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</si>
  <si>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</si>
  <si>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</si>
  <si>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</si>
  <si>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</si>
  <si>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</si>
  <si>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</si>
  <si>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</si>
  <si>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</si>
  <si>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</si>
  <si>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</si>
  <si>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</si>
  <si>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</si>
  <si>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</si>
  <si>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</si>
  <si>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</si>
  <si>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</si>
  <si>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</si>
  <si>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</si>
  <si>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</si>
  <si>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</si>
  <si>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</si>
  <si>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</si>
  <si>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</si>
  <si>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</si>
  <si>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</si>
  <si>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</si>
  <si>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</si>
  <si>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</si>
  <si>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</si>
  <si>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</si>
  <si>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</si>
  <si>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</si>
  <si>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</si>
  <si>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</si>
  <si>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</si>
  <si>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</si>
  <si>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</si>
  <si>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</si>
  <si>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</si>
  <si>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</si>
  <si>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</si>
  <si>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</si>
  <si>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</si>
  <si>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</si>
  <si>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</si>
  <si>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</si>
  <si>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</si>
  <si>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</si>
  <si>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</si>
  <si>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</si>
  <si>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</si>
  <si>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</si>
  <si>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</si>
  <si>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</si>
  <si>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</si>
  <si>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</si>
  <si>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</si>
  <si>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</si>
  <si>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</si>
  <si>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</si>
  <si>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</si>
  <si>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</si>
  <si>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</si>
  <si>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</si>
  <si>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</si>
  <si>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</si>
  <si>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</si>
  <si>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</si>
  <si>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</si>
  <si>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</si>
  <si>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</si>
  <si>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</si>
  <si>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</si>
  <si>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</si>
  <si>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</si>
  <si>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</si>
  <si>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</si>
  <si>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</si>
  <si>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</si>
  <si>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</si>
  <si>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</si>
  <si>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</si>
  <si>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</si>
  <si>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</si>
  <si>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</si>
  <si>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</si>
  <si>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</si>
  <si>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</si>
  <si>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</si>
  <si>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</si>
  <si>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</si>
  <si>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</si>
  <si>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</si>
  <si>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</si>
  <si>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</si>
  <si>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</si>
  <si>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</si>
  <si>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</si>
  <si>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</si>
  <si>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</si>
  <si>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</si>
  <si>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</si>
  <si>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</si>
  <si>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</si>
  <si>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</si>
  <si>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</si>
  <si>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</si>
  <si>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</si>
  <si>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</si>
  <si>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</si>
  <si>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</si>
  <si>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</si>
  <si>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</si>
  <si>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</si>
  <si>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</si>
  <si>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</si>
  <si>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</si>
  <si>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</si>
  <si>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</si>
  <si>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</si>
  <si>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</si>
  <si>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</si>
  <si>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</si>
  <si>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</si>
  <si>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</si>
  <si>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</si>
  <si>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</si>
  <si>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</si>
  <si>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</si>
  <si>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</si>
  <si>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</si>
  <si>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</si>
  <si>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</si>
  <si>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</si>
  <si>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</si>
  <si>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</si>
  <si>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</si>
  <si>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</si>
  <si>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</si>
  <si>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</si>
  <si>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</si>
  <si>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</si>
  <si>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</si>
  <si>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</si>
  <si>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</si>
  <si>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</si>
  <si>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</si>
  <si>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</si>
  <si>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</si>
  <si>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</si>
  <si>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</si>
  <si>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</si>
  <si>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</si>
  <si>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</si>
  <si>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</si>
  <si>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</si>
  <si>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</si>
  <si>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</si>
  <si>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</si>
  <si>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</si>
  <si>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</si>
  <si>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</si>
  <si>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</si>
  <si>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</si>
  <si>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</si>
  <si>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</si>
  <si>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</si>
  <si>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</si>
  <si>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</si>
  <si>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</si>
  <si>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</si>
  <si>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</si>
  <si>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</si>
  <si>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</si>
  <si>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</si>
  <si>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</si>
  <si>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</si>
  <si>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</si>
  <si>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</si>
  <si>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</si>
  <si>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</si>
  <si>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</si>
  <si>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</si>
  <si>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</si>
  <si>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</si>
  <si>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</si>
  <si>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</si>
  <si>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</si>
  <si>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</si>
  <si>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</si>
  <si>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</si>
  <si>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</si>
  <si>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</si>
  <si>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</si>
  <si>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</si>
  <si>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</si>
  <si>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</si>
  <si>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</si>
  <si>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</si>
  <si>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</si>
  <si>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</si>
  <si>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</si>
  <si>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</si>
  <si>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</si>
  <si>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</si>
  <si>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</si>
  <si>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</si>
  <si>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</si>
  <si>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</si>
  <si>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</si>
  <si>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</si>
  <si>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</si>
  <si>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</si>
  <si>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</si>
  <si>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</si>
  <si>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</si>
  <si>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</si>
  <si>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</si>
  <si>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</si>
  <si>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</si>
  <si>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</si>
  <si>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</si>
  <si>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</si>
  <si>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</si>
  <si>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</si>
  <si>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</si>
  <si>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</si>
  <si>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</si>
  <si>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</si>
  <si>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</si>
  <si>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</si>
  <si>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</si>
  <si>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</si>
  <si>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</si>
  <si>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</si>
  <si>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</si>
  <si>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</si>
  <si>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</si>
  <si>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</si>
  <si>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</si>
  <si>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</si>
  <si>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</si>
  <si>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</si>
  <si>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</si>
  <si>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</si>
  <si>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</si>
  <si>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</si>
  <si>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</si>
  <si>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</si>
  <si>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</si>
  <si>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</si>
  <si>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</si>
  <si>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</si>
  <si>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</si>
  <si>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</si>
  <si>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</si>
  <si>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</si>
  <si>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</si>
  <si>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</si>
  <si>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</si>
  <si>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</si>
  <si>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</si>
  <si>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</si>
  <si>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</si>
  <si>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</si>
  <si>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</si>
  <si>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</si>
  <si>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</si>
  <si>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</si>
  <si>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</si>
  <si>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</si>
  <si>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</si>
  <si>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</si>
  <si>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</si>
  <si>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</si>
  <si>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</si>
  <si>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</si>
  <si>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</si>
  <si>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</si>
  <si>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</si>
  <si>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</si>
  <si>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</si>
  <si>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</si>
  <si>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</si>
  <si>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</si>
  <si>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</si>
  <si>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</si>
  <si>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</si>
  <si>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</si>
  <si>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</si>
  <si>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</si>
  <si>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</si>
  <si>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</si>
  <si>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</si>
  <si>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</si>
  <si>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</si>
  <si>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</si>
  <si>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</si>
  <si>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</si>
  <si>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</si>
  <si>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</si>
  <si>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</si>
  <si>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</si>
  <si>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</si>
  <si>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</si>
  <si>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</si>
  <si>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</si>
  <si>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</si>
  <si>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</si>
  <si>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</si>
  <si>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</si>
  <si>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</si>
  <si>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</si>
  <si>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</si>
  <si>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</si>
  <si>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</si>
  <si>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</si>
  <si>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</si>
  <si>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</si>
  <si>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</si>
  <si>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</si>
  <si>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</si>
  <si>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</si>
  <si>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</si>
  <si>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</si>
  <si>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</si>
  <si>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</si>
  <si>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</si>
  <si>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</si>
  <si>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</si>
  <si>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</si>
  <si>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</si>
  <si>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</si>
  <si>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</si>
  <si>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</si>
  <si>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</si>
  <si>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</si>
  <si>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</si>
  <si>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</si>
  <si>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</si>
  <si>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</si>
  <si>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</si>
  <si>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</si>
  <si>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</si>
  <si>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</si>
  <si>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</si>
  <si>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</si>
  <si>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</si>
  <si>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</si>
  <si>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</si>
  <si>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</si>
  <si>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</si>
  <si>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</si>
  <si>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</si>
  <si>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</si>
  <si>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</si>
  <si>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</si>
  <si>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</si>
  <si>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</si>
  <si>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</si>
  <si>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</si>
  <si>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</si>
  <si>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</si>
  <si>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</si>
  <si>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</si>
  <si>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</si>
  <si>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</si>
  <si>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</si>
  <si>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</si>
  <si>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</si>
  <si>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</si>
  <si>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</si>
  <si>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</si>
  <si>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</si>
  <si>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</si>
  <si>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</si>
  <si>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</si>
  <si>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</si>
  <si>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</si>
  <si>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</si>
  <si>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</si>
  <si>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</si>
  <si>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</si>
  <si>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</si>
  <si>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</si>
  <si>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</si>
  <si>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</si>
  <si>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</si>
  <si>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</si>
  <si>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</si>
  <si>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</si>
  <si>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</si>
  <si>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</si>
  <si>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</si>
  <si>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</si>
  <si>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</si>
  <si>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</si>
  <si>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</si>
  <si>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</si>
  <si>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</si>
  <si>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</si>
  <si>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</si>
  <si>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</si>
  <si>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</si>
  <si>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</si>
  <si>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</si>
  <si>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</si>
  <si>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</si>
  <si>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</si>
  <si>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</si>
  <si>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</si>
  <si>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</si>
  <si>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</si>
  <si>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</si>
  <si>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</si>
  <si>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</si>
  <si>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</si>
  <si>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</si>
  <si>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</si>
  <si>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</si>
  <si>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</si>
  <si>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</si>
  <si>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</si>
  <si>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</si>
  <si>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</si>
  <si>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</si>
  <si>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</si>
  <si>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</si>
  <si>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</si>
  <si>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</si>
  <si>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</si>
  <si>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</si>
  <si>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</si>
  <si>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</si>
  <si>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</si>
  <si>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</si>
  <si>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</si>
  <si>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</si>
  <si>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</si>
  <si>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</si>
  <si>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</si>
  <si>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</si>
  <si>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</si>
  <si>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</si>
  <si>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</si>
  <si>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</si>
  <si>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</si>
  <si>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</si>
  <si>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</si>
  <si>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</si>
  <si>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</si>
  <si>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</si>
  <si>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</si>
  <si>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</si>
  <si>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</si>
  <si>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</si>
  <si>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</si>
  <si>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</si>
  <si>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</si>
  <si>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</si>
  <si>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</si>
  <si>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</si>
  <si>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</si>
  <si>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</si>
  <si>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</si>
  <si>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</si>
  <si>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</si>
  <si>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</si>
  <si>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</si>
  <si>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</si>
  <si>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</si>
  <si>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</si>
  <si>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</si>
  <si>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</si>
  <si>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</si>
  <si>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</si>
  <si>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</si>
  <si>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</si>
  <si>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</si>
  <si>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</si>
  <si>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</si>
  <si>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</si>
  <si>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</si>
  <si>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</si>
  <si>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</si>
  <si>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</si>
  <si>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</si>
  <si>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</si>
  <si>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</si>
  <si>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</si>
  <si>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</si>
  <si>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</si>
  <si>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</si>
  <si>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</si>
  <si>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</si>
  <si>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</si>
  <si>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</si>
  <si>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</si>
  <si>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</si>
  <si>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</si>
  <si>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</si>
  <si>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</si>
  <si>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</si>
  <si>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</si>
  <si>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</si>
  <si>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</si>
  <si>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</si>
  <si>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</si>
  <si>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</si>
  <si>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</si>
  <si>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</si>
  <si>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</si>
  <si>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</si>
  <si>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</si>
  <si>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</si>
  <si>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</si>
  <si>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</si>
  <si>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</si>
  <si>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</si>
  <si>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</si>
  <si>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</si>
  <si>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</si>
  <si>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</si>
  <si>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</si>
  <si>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</si>
  <si>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</si>
  <si>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</si>
  <si>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</si>
  <si>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</si>
  <si>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</si>
  <si>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</si>
  <si>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</si>
  <si>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</si>
  <si>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</si>
  <si>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</si>
  <si>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</si>
  <si>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</si>
  <si>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</si>
  <si>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</si>
  <si>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</si>
  <si>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</si>
  <si>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</si>
  <si>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</si>
  <si>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</si>
  <si>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</si>
  <si>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</si>
  <si>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</si>
  <si>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</si>
  <si>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</si>
  <si>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</si>
  <si>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</si>
  <si>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</si>
  <si>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</si>
  <si>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</si>
  <si>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</si>
  <si>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</si>
  <si>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</si>
  <si>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</si>
  <si>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</si>
  <si>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</si>
  <si>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</si>
  <si>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</si>
  <si>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</si>
  <si>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</si>
  <si>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</si>
  <si>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</si>
  <si>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</si>
  <si>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</si>
  <si>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</si>
  <si>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</si>
  <si>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</si>
  <si>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</si>
  <si>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</si>
  <si>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</si>
  <si>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</si>
  <si>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</si>
  <si>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</si>
  <si>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</si>
  <si>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</si>
  <si>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</si>
  <si>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</si>
  <si>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</si>
  <si>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</si>
  <si>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</si>
  <si>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</si>
  <si>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</si>
  <si>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</si>
  <si>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</si>
  <si>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</si>
  <si>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</si>
  <si>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</si>
  <si>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</si>
  <si>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</si>
  <si>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</si>
  <si>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</si>
  <si>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</si>
  <si>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</si>
  <si>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</si>
  <si>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</si>
  <si>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</si>
  <si>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</si>
  <si>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</si>
  <si>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</si>
  <si>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</si>
  <si>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</si>
  <si>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</si>
  <si>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</si>
  <si>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</si>
  <si>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</si>
  <si>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</si>
  <si>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</si>
  <si>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</si>
  <si>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</si>
  <si>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</si>
  <si>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</si>
  <si>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</si>
  <si>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</si>
  <si>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</si>
  <si>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</si>
  <si>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</si>
  <si>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</si>
  <si>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</si>
  <si>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</si>
  <si>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</si>
  <si>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</si>
  <si>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</si>
  <si>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</si>
  <si>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</si>
  <si>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</si>
  <si>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</si>
  <si>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</si>
  <si>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</si>
  <si>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</si>
  <si>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</si>
  <si>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</si>
  <si>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</si>
  <si>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</si>
  <si>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</si>
  <si>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</si>
  <si>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</si>
  <si>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</si>
  <si>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</si>
  <si>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</si>
  <si>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</si>
  <si>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</si>
  <si>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</si>
  <si>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</si>
  <si>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</si>
  <si>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</si>
  <si>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</si>
  <si>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</si>
  <si>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</si>
  <si>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</si>
  <si>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</si>
  <si>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</si>
  <si>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</si>
  <si>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</si>
  <si>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</si>
  <si>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</si>
  <si>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</si>
  <si>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</si>
  <si>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</si>
  <si>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</si>
  <si>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</si>
  <si>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</si>
  <si>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</si>
  <si>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</si>
  <si>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</si>
  <si>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</si>
  <si>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</si>
  <si>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</si>
  <si>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</si>
  <si>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</si>
  <si>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</si>
  <si>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</si>
  <si>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</si>
  <si>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</si>
  <si>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</si>
  <si>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</si>
  <si>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</si>
  <si>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</si>
  <si>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</si>
  <si>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</si>
  <si>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</si>
  <si>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</si>
  <si>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</si>
  <si>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</si>
  <si>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</si>
  <si>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</si>
  <si>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</si>
  <si>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</si>
  <si>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</si>
  <si>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</si>
  <si>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</si>
  <si>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</si>
  <si>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</si>
  <si>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</si>
  <si>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</si>
  <si>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</si>
  <si>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</si>
  <si>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</si>
  <si>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</si>
  <si>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</si>
  <si>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</si>
  <si>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</si>
  <si>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</si>
  <si>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</si>
  <si>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</si>
  <si>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</si>
  <si>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</si>
  <si>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</si>
  <si>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</si>
  <si>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</si>
  <si>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</si>
  <si>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</si>
  <si>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</si>
  <si>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</si>
  <si>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</si>
  <si>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</si>
  <si>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</si>
  <si>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</si>
  <si>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</si>
  <si>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</si>
  <si>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</si>
  <si>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</si>
  <si>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</si>
  <si>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</si>
  <si>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</si>
  <si>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</si>
  <si>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</si>
  <si>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</si>
  <si>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</si>
  <si>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</si>
  <si>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</si>
  <si>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</si>
  <si>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</si>
  <si>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</si>
  <si>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</si>
  <si>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</si>
  <si>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</si>
  <si>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</si>
  <si>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</si>
  <si>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</si>
  <si>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</si>
  <si>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</si>
  <si>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</si>
  <si>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</si>
  <si>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</si>
  <si>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</si>
  <si>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</si>
  <si>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</si>
  <si>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</si>
  <si>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</si>
  <si>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</si>
  <si>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</si>
  <si>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</si>
  <si>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</si>
  <si>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</si>
  <si>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</si>
  <si>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</si>
  <si>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</si>
  <si>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</si>
  <si>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</si>
  <si>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</si>
  <si>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</si>
  <si>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</si>
  <si>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</si>
  <si>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</si>
  <si>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</si>
  <si>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</si>
  <si>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</si>
  <si>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</si>
  <si>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</si>
  <si>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</si>
  <si>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</si>
  <si>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</si>
  <si>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</si>
  <si>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</si>
  <si>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</si>
  <si>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</si>
  <si>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</si>
  <si>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</si>
  <si>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</si>
  <si>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</si>
  <si>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</si>
  <si>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</si>
  <si>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</si>
  <si>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</si>
  <si>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</si>
  <si>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</si>
  <si>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</si>
  <si>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</si>
  <si>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</si>
  <si>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</si>
  <si>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</si>
  <si>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</si>
  <si>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</si>
  <si>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</si>
  <si>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</si>
  <si>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</si>
  <si>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</si>
  <si>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</si>
  <si>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</si>
  <si>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</si>
  <si>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</si>
  <si>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</si>
  <si>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</si>
  <si>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</si>
  <si>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</si>
  <si>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</si>
  <si>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</si>
  <si>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</si>
  <si>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</si>
  <si>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</si>
  <si>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</si>
  <si>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</si>
  <si>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</si>
  <si>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</si>
  <si>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</si>
  <si>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</si>
  <si>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</si>
  <si>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</si>
  <si>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</si>
  <si>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</si>
  <si>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</si>
  <si>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</si>
  <si>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</si>
  <si>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</si>
  <si>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</si>
  <si>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</si>
  <si>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</si>
  <si>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</si>
  <si>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</si>
  <si>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</si>
  <si>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</si>
  <si>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</si>
  <si>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</si>
  <si>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</si>
  <si>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</si>
  <si>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</si>
  <si>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</si>
  <si>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</si>
  <si>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</si>
  <si>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</si>
  <si>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</si>
  <si>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</si>
  <si>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</si>
  <si>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</si>
  <si>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</si>
  <si>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</si>
  <si>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</si>
  <si>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</si>
  <si>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</si>
  <si>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</si>
  <si>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</si>
  <si>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</si>
  <si>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</si>
  <si>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</si>
  <si>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</si>
  <si>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</si>
  <si>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</si>
  <si>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</si>
  <si>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</si>
  <si>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</si>
  <si>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</si>
  <si>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</si>
  <si>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</si>
  <si>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</si>
  <si>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</si>
  <si>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</si>
  <si>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</si>
  <si>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</si>
  <si>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</si>
  <si>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</si>
  <si>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</si>
  <si>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</si>
  <si>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</si>
  <si>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</si>
  <si>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</si>
  <si>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</si>
  <si>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</si>
  <si>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</si>
  <si>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</si>
  <si>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</si>
  <si>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</si>
  <si>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</si>
  <si>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</si>
  <si>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</si>
  <si>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</si>
  <si>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</si>
  <si>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</si>
  <si>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</si>
  <si>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</si>
  <si>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</si>
  <si>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</si>
  <si>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</si>
  <si>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</si>
  <si>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</si>
  <si>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</si>
  <si>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</si>
  <si>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</si>
  <si>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</si>
  <si>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</si>
  <si>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</si>
  <si>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</si>
  <si>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</si>
  <si>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</si>
  <si>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</si>
  <si>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</si>
  <si>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</si>
  <si>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</si>
  <si>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</si>
  <si>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</si>
  <si>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</si>
  <si>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</si>
  <si>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</si>
  <si>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</si>
  <si>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</si>
  <si>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</si>
  <si>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</si>
  <si>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</si>
  <si>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</si>
  <si>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</si>
  <si>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</si>
  <si>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</si>
  <si>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</si>
  <si>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</si>
  <si>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</si>
  <si>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</si>
  <si>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</si>
  <si>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</si>
  <si>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</si>
  <si>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</si>
  <si>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</si>
  <si>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</si>
  <si>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</si>
  <si>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</si>
  <si>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</si>
  <si>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</si>
  <si>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</si>
  <si>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</si>
  <si>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</si>
  <si>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</si>
  <si>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</si>
  <si>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</si>
  <si>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</si>
  <si>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</si>
  <si>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</si>
  <si>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</si>
  <si>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</si>
  <si>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</si>
  <si>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</si>
  <si>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</si>
  <si>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</si>
  <si>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</si>
  <si>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</si>
  <si>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</si>
  <si>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</si>
  <si>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</si>
  <si>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</si>
  <si>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</si>
  <si>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</si>
  <si>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</si>
  <si>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</si>
  <si>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</si>
  <si>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</si>
  <si>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</si>
  <si>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</si>
  <si>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</si>
  <si>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</si>
  <si>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</si>
  <si>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</si>
  <si>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</si>
  <si>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</si>
  <si>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</si>
  <si>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</si>
  <si>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</si>
  <si>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</si>
  <si>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</si>
  <si>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</si>
  <si>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</si>
  <si>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</si>
  <si>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</si>
  <si>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</si>
  <si>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</si>
  <si>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</si>
  <si>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</si>
  <si>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</si>
  <si>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</si>
  <si>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</si>
  <si>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</si>
  <si>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</si>
  <si>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</si>
  <si>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</si>
  <si>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</si>
  <si>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</si>
  <si>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</si>
  <si>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</si>
  <si>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</si>
  <si>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</si>
  <si>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</si>
  <si>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</si>
  <si>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</si>
  <si>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</si>
  <si>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</si>
  <si>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</si>
  <si>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</si>
  <si>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</si>
  <si>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</si>
  <si>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</si>
  <si>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</si>
  <si>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</si>
  <si>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</si>
  <si>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</si>
  <si>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</si>
  <si>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</si>
  <si>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</si>
  <si>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</si>
  <si>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</si>
  <si>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</si>
  <si>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</si>
  <si>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</si>
  <si>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</si>
  <si>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</si>
  <si>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</si>
  <si>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</si>
  <si>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</si>
  <si>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</si>
  <si>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</si>
  <si>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</si>
  <si>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</si>
  <si>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</si>
  <si>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</si>
  <si>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</si>
  <si>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</si>
  <si>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</si>
  <si>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</si>
  <si>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</si>
  <si>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</si>
  <si>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</si>
  <si>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</si>
  <si>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</si>
  <si>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</si>
  <si>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</si>
  <si>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</si>
  <si>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</si>
  <si>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</si>
  <si>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</si>
  <si>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</si>
  <si>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</si>
  <si>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</si>
  <si>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</si>
  <si>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</si>
  <si>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</si>
  <si>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</si>
  <si>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</si>
  <si>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</si>
  <si>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</si>
  <si>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</si>
  <si>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</si>
  <si>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</si>
  <si>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</si>
  <si>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</si>
  <si>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</si>
  <si>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</si>
  <si>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</si>
  <si>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</si>
  <si>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</si>
  <si>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</si>
  <si>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</si>
  <si>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</si>
  <si>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</si>
  <si>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</si>
  <si>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</si>
  <si>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</si>
  <si>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</si>
  <si>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</si>
  <si>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</si>
  <si>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</si>
  <si>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</si>
  <si>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</si>
  <si>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</si>
  <si>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</si>
  <si>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</si>
  <si>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</si>
  <si>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</si>
  <si>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</si>
  <si>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</si>
  <si>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</si>
  <si>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</si>
  <si>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</si>
  <si>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</si>
  <si>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</si>
  <si>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</si>
  <si>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</si>
  <si>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</si>
  <si>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</si>
  <si>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</si>
  <si>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</si>
  <si>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</si>
  <si>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</si>
  <si>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</si>
  <si>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</si>
  <si>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</si>
  <si>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</si>
  <si>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</si>
  <si>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</si>
  <si>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</si>
  <si>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</si>
  <si>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</si>
  <si>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</si>
  <si>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</si>
  <si>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</si>
  <si>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</si>
  <si>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</si>
  <si>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</si>
  <si>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</si>
  <si>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</si>
  <si>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</si>
  <si>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</si>
  <si>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</si>
  <si>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</si>
  <si>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</si>
  <si>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</si>
  <si>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</si>
  <si>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</si>
  <si>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</si>
  <si>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</si>
  <si>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</si>
  <si>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</si>
  <si>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</si>
  <si>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</si>
  <si>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</si>
  <si>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</si>
  <si>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</si>
  <si>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</si>
  <si>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</si>
  <si>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</si>
  <si>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</si>
  <si>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</si>
  <si>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</si>
  <si>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</si>
  <si>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</si>
  <si>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</si>
  <si>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</si>
  <si>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</si>
  <si>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</si>
  <si>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</si>
  <si>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</si>
  <si>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</si>
  <si>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</si>
  <si>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</si>
  <si>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</si>
  <si>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</si>
  <si>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</si>
  <si>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</si>
  <si>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</si>
  <si>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</si>
  <si>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</si>
  <si>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</si>
  <si>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</si>
  <si>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</si>
  <si>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</si>
  <si>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</si>
  <si>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</si>
  <si>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</si>
  <si>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</si>
  <si>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</si>
  <si>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</si>
  <si>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</si>
  <si>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</si>
  <si>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</si>
  <si>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</si>
  <si>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</si>
  <si>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</si>
  <si>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</si>
  <si>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</si>
  <si>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</si>
  <si>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</si>
  <si>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</si>
  <si>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</si>
  <si>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</si>
  <si>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</si>
  <si>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</si>
  <si>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</si>
  <si>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</si>
  <si>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</si>
  <si>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</si>
  <si>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</si>
  <si>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</si>
  <si>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</si>
  <si>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</si>
  <si>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</si>
  <si>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</si>
  <si>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</si>
  <si>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</si>
  <si>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</si>
  <si>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</si>
  <si>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</si>
  <si>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</si>
  <si>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</si>
  <si>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</si>
  <si>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</si>
  <si>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</si>
  <si>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</si>
  <si>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</si>
  <si>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</si>
  <si>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</si>
  <si>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</si>
  <si>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</si>
  <si>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</si>
  <si>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</si>
  <si>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</si>
  <si>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</si>
  <si>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</si>
  <si>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</si>
  <si>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</si>
  <si>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</si>
  <si>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</si>
  <si>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</si>
  <si>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</si>
  <si>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</si>
  <si>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</si>
  <si>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</si>
  <si>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</si>
  <si>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</si>
  <si>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</si>
  <si>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</si>
  <si>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</si>
  <si>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</si>
  <si>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</si>
  <si>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</si>
  <si>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</si>
  <si>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</si>
  <si>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</si>
  <si>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</si>
  <si>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</si>
  <si>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</si>
  <si>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</si>
  <si>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</si>
  <si>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</si>
  <si>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</si>
  <si>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</si>
  <si>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</si>
  <si>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</si>
  <si>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</si>
  <si>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</si>
  <si>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</si>
  <si>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</si>
  <si>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</si>
  <si>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</si>
  <si>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</si>
  <si>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</si>
  <si>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</si>
  <si>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</si>
  <si>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</si>
  <si>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</si>
  <si>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</si>
  <si>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</si>
  <si>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</si>
  <si>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</si>
  <si>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</si>
  <si>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</si>
  <si>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</si>
  <si>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</si>
  <si>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</si>
  <si>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</si>
  <si>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</si>
  <si>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</si>
  <si>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</si>
  <si>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</si>
  <si>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</si>
  <si>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</si>
  <si>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</si>
  <si>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</si>
  <si>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</si>
  <si>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</si>
  <si>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</si>
  <si>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</si>
  <si>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</si>
  <si>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</si>
  <si>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</si>
  <si>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</si>
  <si>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</si>
  <si>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</si>
  <si>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</si>
  <si>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</si>
  <si>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</si>
  <si>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</si>
  <si>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</si>
  <si>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</si>
  <si>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</si>
  <si>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</si>
  <si>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</si>
  <si>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</si>
  <si>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</si>
  <si>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</si>
  <si>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</si>
  <si>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</si>
  <si>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</si>
  <si>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</si>
  <si>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</si>
  <si>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</si>
  <si>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</si>
  <si>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</si>
  <si>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</si>
  <si>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</si>
  <si>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</si>
  <si>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</si>
  <si>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</si>
  <si>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</si>
  <si>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</si>
  <si>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</si>
  <si>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</si>
  <si>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</si>
  <si>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</si>
  <si>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</si>
  <si>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</si>
  <si>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</si>
  <si>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</si>
  <si>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</si>
  <si>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</si>
  <si>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</si>
  <si>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</si>
  <si>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</si>
  <si>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</si>
  <si>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</si>
  <si>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</si>
  <si>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</si>
  <si>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</si>
  <si>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</si>
  <si>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</si>
  <si>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</si>
  <si>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</si>
  <si>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</si>
  <si>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</si>
  <si>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</si>
  <si>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</si>
  <si>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</si>
  <si>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</si>
  <si>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</si>
  <si>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</si>
  <si>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</si>
  <si>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</si>
  <si>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</si>
  <si>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</si>
  <si>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</si>
  <si>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</si>
  <si>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</si>
  <si>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</si>
  <si>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</si>
  <si>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</si>
  <si>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</si>
  <si>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</si>
  <si>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</si>
  <si>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</si>
  <si>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</si>
  <si>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</si>
  <si>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</si>
  <si>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</si>
  <si>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</si>
  <si>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</si>
  <si>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</si>
  <si>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</si>
  <si>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</si>
  <si>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</si>
  <si>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</si>
  <si>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</si>
  <si>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</si>
  <si>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</si>
  <si>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</si>
  <si>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</si>
  <si>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</si>
  <si>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</si>
  <si>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</si>
  <si>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</si>
  <si>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</si>
  <si>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</si>
  <si>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</si>
  <si>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</si>
  <si>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</si>
  <si>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</si>
  <si>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</si>
  <si>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</si>
  <si>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</si>
  <si>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</si>
  <si>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</si>
  <si>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</si>
  <si>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</si>
  <si>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</si>
  <si>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</si>
  <si>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</si>
  <si>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</si>
  <si>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</si>
  <si>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</si>
  <si>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</si>
  <si>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</si>
  <si>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</si>
  <si>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</si>
  <si>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</si>
  <si>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</si>
  <si>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</si>
  <si>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</si>
  <si>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</si>
  <si>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</si>
  <si>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</si>
  <si>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</si>
  <si>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</si>
  <si>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</si>
  <si>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</si>
  <si>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</si>
  <si>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</si>
  <si>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</si>
  <si>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</si>
  <si>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</si>
  <si>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</si>
  <si>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</si>
  <si>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</si>
  <si>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</si>
  <si>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</si>
  <si>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</si>
  <si>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</si>
  <si>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</si>
  <si>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</si>
  <si>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</si>
  <si>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</si>
  <si>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</si>
  <si>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</si>
  <si>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</si>
  <si>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</si>
  <si>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</si>
  <si>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</si>
  <si>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</si>
  <si>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</si>
  <si>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</si>
  <si>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</si>
  <si>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</si>
  <si>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</si>
  <si>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</si>
  <si>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</si>
  <si>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</si>
  <si>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</si>
  <si>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</si>
  <si>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</si>
  <si>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</si>
  <si>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</si>
  <si>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</si>
  <si>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</si>
  <si>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</si>
  <si>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</si>
  <si>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</si>
  <si>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</si>
  <si>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</si>
  <si>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</si>
  <si>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</si>
  <si>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</si>
  <si>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</si>
  <si>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</si>
  <si>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</si>
  <si>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</si>
  <si>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</si>
  <si>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</si>
  <si>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</si>
  <si>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</si>
  <si>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</si>
  <si>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</si>
  <si>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</si>
  <si>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</si>
  <si>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</si>
  <si>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</si>
  <si>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</si>
  <si>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</si>
  <si>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</si>
  <si>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</si>
  <si>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</si>
  <si>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</si>
  <si>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</si>
  <si>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</si>
  <si>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</si>
  <si>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</si>
  <si>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</si>
  <si>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</si>
  <si>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</si>
  <si>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</si>
  <si>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</si>
  <si>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</si>
  <si>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</si>
  <si>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</si>
  <si>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</si>
  <si>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</si>
  <si>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</si>
  <si>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</si>
  <si>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</si>
  <si>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</si>
  <si>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</si>
  <si>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</si>
  <si>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</si>
  <si>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</si>
  <si>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</si>
  <si>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</si>
  <si>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</si>
  <si>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</si>
  <si>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</si>
  <si>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</si>
  <si>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</si>
  <si>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</si>
  <si>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</si>
  <si>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</si>
  <si>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</si>
  <si>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</si>
  <si>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</si>
  <si>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</si>
  <si>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</si>
  <si>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</si>
  <si>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</si>
  <si>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</si>
  <si>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</si>
  <si>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</si>
  <si>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</si>
  <si>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</si>
  <si>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</si>
  <si>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</si>
  <si>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</si>
  <si>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</si>
  <si>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</si>
  <si>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</si>
  <si>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</si>
  <si>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</si>
  <si>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</si>
  <si>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</si>
  <si>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</si>
  <si>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</si>
  <si>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</si>
  <si>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</si>
  <si>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</si>
  <si>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</si>
  <si>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</si>
  <si>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</si>
  <si>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</si>
  <si>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</si>
  <si>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</si>
  <si>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</si>
  <si>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</si>
  <si>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</si>
  <si>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</si>
  <si>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</si>
  <si>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</si>
  <si>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</si>
  <si>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</si>
  <si>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</si>
  <si>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</si>
  <si>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</si>
  <si>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</si>
  <si>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</si>
  <si>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</si>
  <si>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</si>
  <si>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</si>
  <si>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</si>
  <si>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</si>
  <si>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</si>
  <si>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</si>
  <si>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</si>
  <si>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</si>
  <si>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</si>
  <si>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</si>
  <si>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</si>
  <si>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</si>
  <si>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</si>
  <si>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</si>
  <si>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</si>
  <si>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</si>
  <si>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</si>
  <si>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</si>
  <si>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</si>
  <si>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</si>
  <si>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</si>
  <si>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</si>
  <si>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</si>
  <si>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</si>
  <si>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</si>
  <si>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</si>
  <si>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</si>
  <si>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</si>
  <si>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</si>
  <si>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</si>
  <si>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</si>
  <si>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</si>
  <si>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</si>
  <si>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</si>
  <si>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</si>
  <si>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</si>
  <si>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</si>
  <si>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</si>
  <si>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</si>
  <si>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</si>
  <si>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</si>
  <si>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</si>
  <si>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</si>
  <si>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</si>
  <si>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</si>
  <si>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</si>
  <si>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</si>
  <si>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</si>
  <si>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</si>
  <si>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</si>
  <si>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</si>
  <si>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</si>
  <si>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</si>
  <si>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</si>
  <si>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</si>
  <si>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</si>
  <si>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</si>
  <si>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</si>
  <si>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</si>
  <si>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</si>
  <si>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</si>
  <si>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</si>
  <si>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</si>
  <si>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</si>
  <si>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</si>
  <si>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</si>
  <si>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</si>
  <si>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</si>
  <si>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</si>
  <si>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</si>
  <si>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</si>
  <si>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</si>
  <si>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</si>
  <si>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</si>
  <si>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</si>
  <si>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</si>
  <si>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</si>
  <si>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</si>
  <si>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</si>
  <si>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</si>
  <si>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</si>
  <si>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</si>
  <si>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</si>
  <si>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</si>
  <si>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</si>
  <si>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</si>
  <si>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</si>
  <si>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</si>
  <si>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</si>
  <si>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</si>
  <si>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</si>
  <si>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</si>
  <si>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</si>
  <si>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</si>
  <si>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</si>
  <si>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</si>
  <si>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</si>
  <si>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</si>
  <si>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</si>
  <si>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</si>
  <si>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</si>
  <si>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</si>
  <si>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</si>
  <si>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</si>
  <si>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</si>
  <si>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</si>
  <si>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</si>
  <si>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</si>
  <si>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</si>
  <si>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</si>
  <si>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</si>
  <si>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</si>
  <si>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</si>
  <si>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</si>
  <si>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</si>
  <si>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</si>
  <si>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</si>
  <si>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</si>
  <si>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</si>
  <si>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</si>
  <si>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</si>
  <si>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</si>
  <si>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</si>
  <si>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</si>
  <si>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</si>
  <si>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</si>
  <si>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</si>
  <si>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</si>
  <si>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</si>
  <si>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</si>
  <si>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</si>
  <si>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</si>
  <si>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</si>
  <si>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</si>
  <si>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</si>
  <si>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</si>
  <si>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</si>
  <si>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</si>
  <si>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</si>
  <si>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</si>
  <si>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</si>
  <si>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</si>
  <si>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</si>
  <si>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</si>
  <si>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</si>
  <si>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</si>
  <si>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</si>
  <si>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</si>
  <si>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</si>
  <si>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</si>
  <si>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</si>
  <si>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</si>
  <si>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</si>
  <si>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</si>
  <si>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</si>
  <si>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</si>
  <si>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</si>
  <si>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</si>
  <si>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</si>
  <si>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</si>
  <si>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</si>
  <si>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</si>
  <si>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</si>
  <si>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</si>
  <si>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</si>
  <si>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</si>
  <si>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</si>
  <si>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</si>
  <si>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</si>
  <si>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</si>
  <si>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</si>
  <si>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</si>
  <si>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</si>
  <si>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</si>
  <si>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</si>
  <si>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</si>
  <si>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</si>
  <si>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</si>
  <si>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</si>
  <si>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</si>
  <si>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</si>
  <si>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</si>
  <si>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</si>
  <si>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</si>
  <si>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</si>
  <si>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</si>
  <si>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</si>
  <si>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</si>
  <si>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</si>
  <si>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</si>
  <si>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</si>
  <si>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</si>
  <si>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</si>
  <si>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</si>
  <si>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</si>
  <si>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</si>
  <si>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</si>
  <si>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</si>
  <si>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</si>
  <si>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</si>
  <si>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</si>
  <si>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</si>
  <si>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</si>
  <si>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</si>
  <si>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</si>
  <si>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</si>
  <si>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</si>
  <si>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</si>
  <si>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</si>
  <si>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</si>
  <si>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</si>
  <si>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</si>
  <si>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</si>
  <si>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</si>
  <si>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</si>
  <si>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</si>
  <si>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</si>
  <si>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</si>
  <si>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</si>
  <si>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</si>
  <si>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</si>
  <si>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</si>
  <si>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</si>
  <si>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</si>
  <si>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</si>
  <si>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</si>
  <si>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</si>
  <si>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</si>
  <si>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</si>
  <si>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</si>
  <si>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</si>
  <si>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</si>
  <si>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</si>
  <si>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</si>
  <si>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</si>
  <si>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</si>
  <si>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</si>
  <si>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</si>
  <si>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</si>
  <si>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</si>
  <si>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</si>
  <si>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</si>
  <si>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</si>
  <si>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</si>
  <si>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</si>
  <si>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</si>
  <si>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</si>
  <si>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</si>
  <si>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</si>
  <si>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</si>
  <si>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</si>
  <si>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</si>
  <si>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</si>
  <si>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</si>
  <si>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</si>
  <si>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</si>
  <si>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</si>
  <si>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</si>
  <si>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</si>
  <si>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</si>
  <si>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</si>
  <si>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</si>
  <si>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</si>
  <si>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</si>
  <si>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</si>
  <si>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</si>
  <si>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</si>
  <si>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</si>
  <si>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</si>
  <si>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</si>
  <si>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</si>
  <si>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</si>
  <si>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</si>
  <si>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</si>
  <si>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</si>
  <si>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</si>
  <si>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</si>
  <si>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</si>
  <si>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</si>
  <si>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</si>
  <si>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</si>
  <si>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</si>
  <si>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</si>
  <si>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</si>
  <si>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</si>
  <si>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</si>
  <si>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</si>
  <si>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</si>
  <si>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</si>
  <si>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</si>
  <si>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</si>
  <si>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</si>
  <si>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</si>
  <si>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</si>
  <si>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</si>
  <si>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</si>
  <si>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</si>
  <si>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</si>
  <si>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</si>
  <si>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</si>
  <si>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</si>
  <si>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</si>
  <si>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</si>
  <si>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</si>
  <si>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</si>
  <si>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</si>
  <si>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</si>
  <si>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</si>
  <si>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</si>
  <si>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</si>
  <si>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</si>
  <si>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</si>
  <si>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</si>
  <si>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</si>
  <si>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</si>
  <si>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</si>
  <si>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</si>
  <si>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</si>
  <si>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</si>
  <si>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</si>
  <si>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</si>
  <si>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</si>
  <si>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</si>
  <si>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</si>
  <si>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</si>
  <si>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</si>
  <si>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</si>
  <si>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</si>
  <si>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</si>
  <si>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</si>
  <si>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</si>
  <si>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</si>
  <si>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</si>
  <si>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</si>
  <si>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</si>
  <si>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</si>
  <si>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</si>
  <si>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</si>
  <si>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</si>
  <si>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</si>
  <si>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</si>
  <si>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</si>
  <si>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</si>
  <si>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</si>
  <si>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</si>
  <si>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</si>
  <si>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</si>
  <si>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</si>
  <si>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</si>
  <si>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</si>
  <si>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</si>
  <si>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</si>
  <si>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</si>
  <si>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</si>
  <si>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</si>
  <si>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</si>
  <si>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</si>
  <si>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</si>
  <si>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</si>
  <si>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</si>
  <si>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</si>
  <si>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</si>
  <si>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</si>
  <si>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</si>
  <si>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</si>
  <si>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</si>
  <si>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</si>
  <si>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</si>
  <si>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</si>
  <si>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</si>
  <si>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</si>
  <si>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</si>
  <si>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</si>
  <si>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</si>
  <si>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</si>
  <si>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</si>
  <si>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</si>
  <si>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</si>
  <si>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</si>
  <si>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</si>
  <si>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</si>
  <si>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</si>
  <si>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</si>
  <si>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</si>
  <si>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</si>
  <si>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</si>
  <si>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</si>
  <si>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</si>
  <si>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</si>
  <si>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</si>
  <si>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</si>
  <si>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</si>
  <si>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</si>
  <si>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</si>
  <si>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</si>
  <si>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</si>
  <si>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</si>
  <si>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</si>
  <si>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</si>
  <si>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</si>
  <si>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</si>
  <si>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</si>
  <si>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</si>
  <si>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</si>
  <si>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</si>
  <si>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</si>
  <si>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</si>
  <si>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</si>
  <si>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</si>
  <si>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</si>
  <si>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</si>
  <si>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</si>
  <si>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</si>
  <si>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</si>
  <si>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</si>
  <si>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</si>
  <si>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</si>
  <si>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</si>
  <si>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</si>
  <si>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</si>
  <si>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</si>
  <si>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</si>
  <si>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</si>
  <si>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</si>
  <si>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</si>
  <si>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</si>
  <si>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</si>
  <si>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</si>
  <si>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</si>
  <si>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</si>
  <si>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</si>
  <si>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</si>
  <si>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</si>
  <si>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</si>
  <si>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</si>
  <si>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</si>
  <si>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</si>
  <si>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</si>
  <si>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</si>
  <si>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</si>
  <si>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</si>
  <si>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</si>
  <si>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</si>
  <si>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</si>
  <si>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</si>
  <si>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</si>
  <si>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</si>
  <si>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</si>
  <si>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</si>
  <si>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</si>
  <si>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</si>
  <si>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</si>
  <si>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</si>
  <si>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</si>
  <si>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</si>
  <si>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</si>
  <si>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</si>
  <si>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</si>
  <si>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</si>
  <si>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</si>
  <si>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</si>
  <si>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</si>
  <si>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</si>
  <si>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</si>
  <si>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</si>
  <si>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</si>
  <si>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</si>
  <si>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</si>
  <si>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</si>
  <si>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</si>
  <si>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</si>
  <si>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</si>
  <si>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</si>
  <si>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</si>
  <si>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</si>
  <si>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</si>
  <si>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</si>
  <si>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</si>
  <si>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</si>
  <si>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</si>
  <si>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</si>
  <si>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</si>
  <si>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</si>
  <si>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</si>
  <si>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</si>
  <si>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</si>
  <si>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</si>
  <si>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</si>
  <si>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</si>
  <si>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</si>
  <si>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</si>
  <si>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</si>
  <si>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</si>
  <si>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</si>
  <si>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</si>
  <si>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</si>
  <si>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</si>
  <si>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</si>
  <si>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</si>
  <si>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</si>
  <si>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</si>
  <si>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</si>
  <si>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</si>
  <si>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</si>
  <si>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</si>
  <si>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</si>
  <si>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</si>
  <si>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</si>
  <si>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</si>
  <si>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</si>
  <si>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</si>
  <si>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</si>
  <si>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</si>
  <si>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</si>
  <si>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</si>
  <si>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</si>
  <si>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</si>
  <si>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</si>
  <si>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</si>
  <si>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</si>
  <si>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</si>
  <si>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</si>
  <si>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</si>
  <si>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</si>
  <si>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</si>
  <si>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</si>
  <si>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</si>
  <si>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</si>
  <si>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</si>
  <si>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</si>
  <si>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</si>
  <si>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</si>
  <si>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</si>
  <si>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</si>
  <si>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</si>
  <si>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</si>
  <si>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</si>
  <si>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</si>
  <si>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</si>
  <si>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</si>
  <si>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</si>
  <si>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</si>
  <si>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</si>
  <si>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</si>
  <si>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</si>
  <si>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</si>
  <si>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</si>
  <si>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</si>
  <si>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</si>
  <si>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</si>
  <si>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</si>
  <si>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</si>
  <si>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</si>
  <si>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</si>
  <si>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</si>
  <si>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</si>
  <si>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</si>
  <si>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</si>
  <si>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</si>
  <si>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</si>
  <si>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</si>
  <si>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</si>
  <si>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</si>
  <si>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</si>
  <si>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</si>
  <si>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</si>
  <si>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</si>
  <si>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</si>
  <si>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</si>
  <si>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</si>
  <si>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</si>
  <si>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</si>
  <si>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</si>
  <si>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</si>
  <si>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</si>
  <si>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</si>
  <si>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</si>
  <si>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</si>
  <si>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</si>
  <si>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</si>
  <si>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</si>
  <si>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</si>
  <si>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</si>
  <si>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</si>
  <si>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</si>
  <si>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</si>
  <si>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</si>
  <si>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</si>
  <si>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</si>
  <si>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</si>
  <si>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</si>
  <si>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</si>
  <si>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</si>
  <si>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</si>
  <si>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</si>
  <si>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</si>
  <si>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</si>
  <si>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</si>
  <si>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</si>
  <si>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</si>
  <si>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</si>
  <si>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</si>
  <si>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</si>
  <si>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</si>
  <si>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</si>
  <si>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</si>
  <si>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</si>
  <si>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</si>
  <si>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</si>
  <si>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</si>
  <si>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</si>
  <si>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</si>
  <si>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</si>
  <si>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</si>
  <si>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</si>
  <si>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</si>
  <si>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</si>
  <si>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</si>
  <si>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</si>
  <si>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</si>
  <si>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</si>
  <si>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</si>
  <si>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</si>
  <si>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</si>
  <si>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</si>
  <si>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</si>
  <si>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</si>
  <si>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</si>
  <si>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</si>
  <si>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</si>
  <si>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</si>
  <si>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</si>
  <si>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</si>
  <si>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</si>
  <si>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</si>
  <si>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</si>
  <si>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</si>
  <si>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</si>
  <si>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</si>
  <si>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</si>
  <si>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</si>
  <si>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</si>
  <si>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</si>
  <si>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</si>
  <si>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</si>
  <si>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</si>
  <si>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</si>
  <si>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</si>
  <si>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</si>
  <si>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</si>
  <si>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</si>
  <si>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</si>
  <si>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</si>
  <si>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</si>
  <si>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</si>
  <si>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</si>
  <si>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</si>
  <si>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</si>
  <si>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</si>
  <si>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</si>
  <si>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</si>
  <si>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</si>
  <si>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</si>
  <si>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</si>
  <si>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</si>
  <si>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</si>
  <si>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</si>
  <si>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</si>
  <si>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</si>
  <si>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</si>
  <si>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</si>
  <si>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</si>
  <si>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</si>
  <si>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</si>
  <si>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</si>
  <si>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</si>
  <si>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</si>
  <si>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</si>
  <si>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</si>
  <si>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</si>
  <si>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</si>
  <si>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</si>
  <si>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</si>
  <si>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</si>
  <si>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</si>
  <si>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</si>
  <si>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</si>
  <si>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</si>
  <si>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</si>
  <si>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</si>
  <si>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</si>
  <si>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</si>
  <si>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</si>
  <si>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</si>
  <si>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</si>
  <si>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</si>
  <si>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</si>
  <si>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</si>
  <si>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</si>
  <si>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</si>
  <si>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</si>
  <si>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</si>
  <si>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</si>
  <si>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</si>
  <si>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</si>
  <si>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</si>
  <si>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</si>
  <si>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</si>
  <si>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</si>
  <si>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</si>
  <si>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</si>
  <si>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</si>
  <si>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</si>
  <si>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</si>
  <si>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</si>
  <si>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</si>
  <si>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</si>
  <si>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</si>
  <si>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</si>
  <si>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</si>
  <si>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</si>
  <si>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</si>
  <si>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</si>
  <si>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</si>
  <si>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</si>
  <si>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</si>
  <si>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</si>
  <si>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</si>
  <si>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</si>
  <si>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</si>
  <si>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</si>
  <si>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</si>
  <si>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</si>
  <si>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</si>
  <si>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</si>
  <si>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</si>
  <si>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</si>
  <si>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</si>
  <si>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</si>
  <si>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</si>
  <si>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</si>
  <si>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</si>
  <si>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</si>
  <si>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</si>
  <si>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</si>
  <si>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</si>
  <si>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</si>
  <si>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</si>
  <si>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</si>
  <si>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</si>
  <si>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</si>
  <si>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</si>
  <si>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</si>
  <si>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</si>
  <si>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</si>
  <si>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</si>
  <si>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</si>
  <si>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</si>
  <si>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</si>
  <si>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</si>
  <si>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</si>
  <si>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</si>
  <si>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</si>
  <si>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</si>
  <si>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</si>
  <si>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</si>
  <si>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</si>
  <si>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</si>
  <si>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</si>
  <si>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</si>
  <si>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</si>
  <si>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</si>
  <si>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</si>
  <si>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</si>
  <si>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</si>
  <si>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</si>
  <si>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</si>
  <si>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</si>
  <si>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</si>
  <si>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</si>
  <si>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</si>
  <si>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</si>
  <si>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</si>
  <si>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</si>
  <si>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</si>
  <si>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</si>
  <si>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</si>
  <si>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</si>
  <si>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</si>
  <si>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</si>
  <si>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</si>
  <si>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</si>
  <si>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</si>
  <si>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</si>
  <si>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</si>
  <si>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</si>
  <si>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</si>
  <si>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</si>
  <si>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</si>
  <si>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</si>
  <si>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</si>
  <si>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</si>
  <si>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</si>
  <si>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</si>
  <si>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</si>
  <si>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</si>
  <si>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</si>
  <si>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</si>
  <si>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</si>
  <si>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</si>
  <si>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</si>
  <si>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</si>
  <si>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</si>
  <si>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</si>
  <si>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</si>
  <si>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</si>
  <si>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</si>
  <si>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</si>
  <si>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</si>
  <si>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</si>
  <si>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</si>
  <si>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</si>
  <si>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</si>
  <si>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</si>
  <si>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</si>
  <si>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</si>
  <si>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</si>
  <si>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</si>
  <si>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</si>
  <si>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</si>
  <si>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</si>
  <si>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</si>
  <si>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</si>
  <si>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</si>
  <si>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</si>
  <si>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</si>
  <si>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</si>
  <si>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</si>
  <si>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</si>
  <si>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</si>
  <si>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</si>
  <si>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</si>
  <si>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</si>
  <si>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</si>
  <si>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</si>
  <si>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</si>
  <si>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</si>
  <si>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</si>
  <si>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</si>
  <si>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</si>
  <si>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</si>
  <si>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</si>
  <si>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</si>
  <si>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</si>
  <si>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</si>
  <si>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</si>
  <si>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</si>
  <si>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</si>
  <si>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</si>
  <si>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</si>
  <si>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</si>
  <si>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</si>
  <si>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</si>
  <si>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</si>
  <si>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</si>
  <si>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</si>
  <si>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</si>
  <si>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</si>
  <si>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</si>
  <si>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</si>
  <si>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</si>
  <si>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</si>
  <si>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</si>
  <si>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</si>
  <si>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</si>
  <si>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</si>
  <si>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</si>
  <si>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</si>
  <si>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</si>
  <si>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</si>
  <si>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</si>
  <si>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</si>
  <si>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</si>
  <si>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</si>
  <si>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</si>
  <si>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</si>
  <si>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</si>
  <si>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</si>
  <si>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</si>
  <si>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</si>
  <si>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</si>
  <si>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</si>
  <si>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</si>
  <si>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</si>
  <si>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</si>
  <si>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</si>
  <si>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</si>
  <si>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</si>
  <si>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</si>
  <si>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</si>
  <si>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</si>
  <si>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</si>
  <si>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</si>
  <si>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</si>
  <si>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</si>
  <si>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</si>
  <si>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</si>
  <si>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</si>
  <si>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</si>
  <si>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</si>
  <si>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</si>
  <si>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</si>
  <si>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</si>
  <si>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</si>
  <si>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</si>
  <si>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</si>
  <si>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</si>
  <si>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</si>
  <si>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</si>
  <si>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</si>
  <si>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</si>
  <si>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</si>
  <si>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</si>
  <si>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</si>
  <si>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</si>
  <si>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</si>
  <si>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</si>
  <si>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</si>
  <si>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</si>
  <si>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</si>
  <si>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</si>
  <si>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</si>
  <si>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</si>
  <si>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</si>
  <si>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</si>
  <si>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</si>
  <si>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</si>
  <si>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</si>
  <si>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</si>
  <si>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</si>
  <si>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</si>
  <si>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</si>
  <si>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</si>
  <si>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</si>
  <si>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</si>
  <si>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</si>
  <si>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</si>
  <si>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</si>
  <si>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</si>
  <si>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</si>
  <si>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</si>
  <si>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</si>
  <si>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</si>
  <si>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</si>
  <si>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</si>
  <si>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</si>
  <si>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</si>
  <si>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</si>
  <si>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</si>
  <si>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</si>
  <si>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</si>
  <si>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</si>
  <si>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</si>
  <si>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</si>
  <si>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</si>
  <si>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</si>
  <si>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</si>
  <si>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</si>
  <si>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</si>
  <si>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</si>
  <si>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</si>
  <si>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</si>
  <si>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</si>
  <si>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</si>
  <si>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</si>
  <si>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</si>
  <si>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</si>
  <si>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</si>
  <si>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</si>
  <si>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</si>
  <si>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</si>
  <si>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</si>
  <si>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</si>
  <si>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</si>
  <si>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</si>
  <si>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</si>
  <si>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</si>
  <si>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</si>
  <si>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</si>
  <si>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</si>
  <si>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</si>
  <si>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</si>
  <si>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</si>
  <si>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</si>
  <si>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</si>
  <si>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</si>
  <si>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</si>
  <si>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</si>
  <si>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</si>
  <si>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</si>
  <si>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</si>
  <si>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</si>
  <si>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</si>
  <si>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</si>
  <si>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</si>
  <si>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</si>
  <si>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</si>
  <si>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</si>
  <si>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</si>
  <si>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</si>
  <si>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</si>
  <si>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</si>
  <si>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</si>
  <si>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</si>
  <si>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</si>
  <si>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</si>
  <si>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</si>
  <si>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</si>
  <si>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</si>
  <si>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</si>
  <si>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</si>
  <si>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</si>
  <si>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</si>
  <si>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</si>
  <si>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</si>
  <si>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</si>
  <si>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</si>
  <si>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</si>
  <si>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</si>
  <si>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</si>
  <si>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</si>
  <si>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</si>
  <si>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</si>
  <si>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</si>
  <si>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</si>
  <si>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</si>
  <si>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</si>
  <si>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</si>
  <si>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</si>
  <si>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</si>
  <si>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</si>
  <si>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</si>
  <si>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</si>
  <si>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</si>
  <si>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</si>
  <si>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</si>
  <si>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</si>
  <si>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</si>
  <si>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</si>
  <si>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</si>
  <si>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</si>
  <si>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</si>
  <si>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</si>
  <si>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</si>
  <si>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</si>
  <si>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</si>
  <si>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</si>
  <si>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</si>
  <si>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</si>
  <si>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</si>
  <si>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</si>
  <si>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</si>
  <si>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</si>
  <si>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</si>
  <si>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</si>
  <si>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</si>
  <si>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</si>
  <si>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</si>
  <si>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</si>
  <si>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</si>
  <si>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</si>
  <si>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</si>
  <si>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</si>
  <si>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</si>
  <si>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</si>
  <si>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</si>
  <si>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</si>
  <si>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</si>
  <si>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</si>
  <si>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</si>
  <si>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</si>
  <si>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</si>
  <si>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</si>
  <si>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</si>
  <si>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</si>
  <si>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</si>
  <si>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</si>
  <si>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</si>
  <si>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</si>
  <si>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</si>
  <si>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</si>
  <si>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</si>
  <si>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</si>
  <si>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</si>
  <si>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</si>
  <si>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</si>
  <si>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</si>
  <si>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</si>
  <si>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</si>
  <si>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</si>
  <si>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</si>
  <si>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</si>
  <si>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</si>
  <si>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</si>
  <si>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</si>
  <si>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</si>
  <si>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</si>
  <si>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</si>
  <si>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</si>
  <si>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</si>
  <si>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</si>
  <si>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</si>
  <si>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</si>
  <si>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</si>
  <si>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</si>
  <si>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</si>
  <si>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</si>
  <si>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</si>
  <si>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</si>
  <si>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</si>
  <si>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</si>
  <si>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</si>
  <si>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</si>
  <si>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</si>
  <si>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</si>
  <si>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</si>
  <si>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</si>
  <si>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</si>
  <si>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</si>
  <si>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</si>
  <si>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</si>
  <si>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</si>
  <si>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</si>
  <si>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</si>
  <si>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</si>
  <si>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</si>
  <si>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</si>
  <si>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</si>
  <si>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</si>
  <si>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</si>
  <si>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</si>
  <si>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</si>
  <si>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</si>
  <si>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</si>
  <si>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</si>
  <si>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</si>
  <si>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</si>
  <si>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</si>
  <si>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</si>
  <si>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</si>
  <si>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</si>
  <si>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</si>
  <si>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</si>
  <si>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</si>
  <si>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</si>
  <si>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</si>
  <si>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</si>
  <si>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</si>
  <si>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</si>
  <si>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</si>
  <si>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</si>
  <si>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</si>
  <si>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</si>
  <si>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</si>
  <si>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</si>
  <si>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</si>
  <si>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</si>
  <si>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</si>
  <si>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</si>
  <si>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</si>
  <si>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</si>
  <si>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</si>
  <si>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</si>
  <si>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</si>
  <si>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</si>
  <si>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</si>
  <si>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</si>
  <si>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</si>
  <si>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</si>
  <si>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</si>
  <si>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</si>
  <si>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</si>
  <si>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</si>
  <si>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</si>
  <si>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</si>
  <si>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</si>
  <si>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</si>
  <si>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</si>
  <si>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</si>
  <si>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</si>
  <si>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</si>
  <si>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</si>
  <si>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</si>
  <si>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</si>
  <si>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</si>
  <si>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</si>
  <si>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</si>
  <si>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</si>
  <si>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</si>
  <si>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</si>
  <si>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</si>
  <si>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</si>
  <si>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</si>
  <si>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</si>
  <si>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</si>
  <si>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</si>
  <si>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</si>
  <si>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</si>
  <si>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</si>
  <si>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</si>
  <si>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</si>
  <si>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</si>
  <si>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</si>
  <si>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</si>
  <si>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</si>
  <si>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</si>
  <si>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</si>
  <si>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</si>
  <si>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</si>
  <si>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</si>
  <si>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</si>
  <si>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</si>
  <si>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</si>
  <si>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</si>
  <si>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</si>
  <si>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</si>
  <si>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</si>
  <si>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</si>
  <si>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</si>
  <si>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</si>
  <si>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</si>
  <si>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</si>
  <si>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</si>
  <si>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</si>
  <si>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</si>
  <si>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</si>
  <si>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</si>
  <si>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</si>
  <si>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</si>
  <si>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</si>
  <si>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</si>
  <si>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</si>
  <si>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</si>
  <si>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</si>
  <si>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</si>
  <si>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</si>
  <si>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</si>
  <si>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</si>
  <si>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</si>
  <si>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</si>
  <si>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</si>
  <si>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</si>
  <si>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</si>
  <si>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</si>
  <si>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</si>
  <si>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</si>
  <si>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</si>
  <si>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</si>
  <si>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</si>
  <si>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</si>
  <si>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</si>
  <si>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</si>
  <si>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</si>
  <si>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</si>
  <si>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</si>
  <si>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</si>
  <si>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</si>
  <si>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</si>
  <si>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</si>
  <si>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</si>
  <si>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</si>
  <si>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</si>
  <si>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</si>
  <si>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</si>
  <si>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</si>
  <si>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</si>
  <si>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</si>
  <si>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</si>
  <si>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</si>
  <si>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</si>
  <si>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</si>
  <si>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</si>
  <si>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</si>
  <si>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</si>
  <si>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</si>
  <si>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</si>
  <si>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</si>
  <si>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</si>
  <si>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</si>
  <si>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</si>
  <si>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</si>
  <si>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</si>
  <si>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</si>
  <si>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</si>
  <si>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</si>
  <si>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</si>
  <si>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</si>
  <si>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</si>
  <si>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</si>
  <si>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</si>
  <si>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</si>
  <si>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</si>
  <si>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</si>
  <si>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</si>
  <si>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</si>
  <si>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</si>
  <si>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</si>
  <si>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</si>
  <si>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</si>
  <si>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</si>
  <si>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</si>
  <si>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</si>
  <si>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</si>
  <si>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</si>
  <si>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</si>
  <si>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</si>
  <si>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</si>
  <si>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</si>
  <si>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</si>
  <si>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</si>
  <si>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</si>
  <si>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</si>
  <si>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</si>
  <si>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</si>
  <si>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</si>
  <si>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</si>
  <si>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</si>
  <si>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</si>
  <si>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</si>
  <si>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</si>
  <si>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</si>
  <si>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</si>
  <si>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</si>
  <si>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</si>
  <si>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</si>
  <si>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</si>
  <si>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</si>
  <si>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</si>
  <si>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</si>
  <si>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</si>
  <si>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</si>
  <si>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</si>
  <si>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</si>
  <si>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</si>
  <si>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</si>
  <si>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</si>
  <si>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</si>
  <si>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</si>
  <si>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</si>
  <si>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</si>
  <si>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</si>
  <si>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</si>
  <si>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</si>
  <si>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</si>
  <si>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</si>
  <si>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</si>
  <si>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</si>
  <si>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</si>
  <si>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</si>
  <si>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</si>
  <si>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</si>
  <si>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</si>
  <si>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</si>
  <si>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</si>
  <si>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</si>
  <si>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</si>
  <si>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</si>
  <si>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</si>
  <si>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</si>
  <si>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</si>
  <si>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</si>
  <si>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</si>
  <si>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</si>
  <si>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</si>
  <si>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</si>
  <si>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</si>
  <si>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</si>
  <si>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</si>
  <si>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</si>
  <si>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</si>
  <si>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</si>
  <si>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</si>
  <si>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</si>
  <si>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</si>
  <si>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</si>
  <si>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</si>
  <si>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</si>
  <si>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</si>
  <si>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</si>
  <si>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</si>
  <si>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</si>
  <si>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</si>
  <si>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</si>
  <si>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</si>
  <si>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</si>
  <si>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</si>
  <si>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</si>
  <si>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</si>
  <si>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</si>
  <si>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</si>
  <si>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</si>
  <si>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</si>
  <si>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</si>
  <si>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</si>
  <si>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</si>
  <si>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</si>
  <si>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</si>
  <si>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</si>
  <si>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</si>
  <si>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</si>
  <si>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</si>
  <si>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</si>
  <si>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</si>
  <si>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</si>
  <si>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</si>
  <si>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</si>
  <si>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</si>
  <si>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</si>
  <si>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</si>
  <si>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</si>
  <si>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</si>
  <si>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</si>
  <si>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</si>
  <si>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</si>
  <si>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</si>
  <si>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</si>
  <si>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</si>
  <si>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</si>
  <si>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</si>
  <si>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</si>
  <si>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</si>
  <si>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</si>
  <si>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</si>
  <si>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</si>
  <si>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</si>
  <si>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</si>
  <si>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</si>
  <si>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</si>
  <si>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</si>
  <si>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</si>
  <si>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</si>
  <si>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</si>
  <si>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</si>
  <si>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</si>
  <si>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</si>
  <si>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</si>
  <si>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</si>
  <si>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</si>
  <si>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</si>
  <si>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</si>
  <si>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</si>
  <si>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</si>
  <si>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</si>
  <si>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</si>
  <si>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</si>
  <si>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</si>
  <si>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</si>
  <si>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</si>
  <si>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</si>
  <si>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</si>
  <si>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</si>
  <si>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</si>
  <si>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</si>
  <si>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</si>
  <si>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</si>
  <si>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</si>
  <si>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</si>
  <si>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</si>
  <si>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</si>
  <si>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</si>
  <si>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</si>
  <si>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</si>
  <si>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</si>
  <si>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</si>
  <si>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</si>
  <si>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</si>
  <si>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</si>
  <si>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</si>
  <si>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</si>
  <si>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</si>
  <si>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</si>
  <si>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</si>
  <si>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</si>
  <si>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</si>
  <si>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</si>
  <si>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</si>
  <si>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</si>
  <si>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</si>
  <si>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</si>
  <si>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</si>
  <si>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</si>
  <si>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</si>
  <si>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</si>
  <si>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</si>
  <si>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</si>
  <si>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</si>
  <si>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</si>
  <si>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</si>
  <si>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</si>
  <si>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</si>
  <si>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</si>
  <si>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</si>
  <si>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</si>
  <si>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</si>
  <si>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</si>
  <si>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</si>
  <si>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</si>
  <si>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</si>
  <si>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</si>
  <si>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</si>
  <si>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</si>
  <si>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</si>
  <si>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</si>
  <si>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</si>
  <si>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</si>
  <si>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</si>
  <si>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</si>
  <si>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</si>
  <si>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</si>
  <si>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</si>
  <si>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</si>
  <si>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</si>
  <si>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</si>
  <si>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</si>
  <si>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</si>
  <si>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</si>
  <si>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</si>
  <si>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</si>
  <si>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</si>
  <si>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</si>
  <si>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</si>
  <si>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</si>
  <si>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</si>
  <si>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</si>
  <si>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</si>
  <si>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</si>
  <si>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</si>
  <si>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</si>
  <si>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</si>
  <si>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</si>
  <si>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</si>
  <si>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</si>
  <si>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</si>
  <si>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</si>
  <si>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</si>
  <si>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</si>
  <si>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</si>
  <si>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</si>
  <si>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</si>
  <si>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</si>
  <si>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</si>
  <si>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</si>
  <si>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</si>
  <si>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</si>
  <si>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</si>
  <si>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</si>
  <si>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</si>
  <si>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</si>
  <si>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</si>
  <si>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</si>
  <si>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</si>
  <si>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</si>
  <si>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</si>
  <si>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</si>
  <si>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</si>
  <si>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</si>
  <si>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</si>
  <si>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</si>
  <si>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</si>
  <si>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</si>
  <si>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</si>
  <si>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</si>
  <si>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</si>
  <si>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</si>
  <si>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</si>
  <si>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</si>
  <si>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</si>
  <si>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</si>
  <si>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</si>
  <si>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</si>
  <si>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</si>
  <si>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</si>
  <si>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</si>
  <si>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</si>
  <si>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</si>
  <si>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</si>
  <si>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</si>
  <si>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</si>
  <si>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</si>
  <si>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</si>
  <si>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</si>
  <si>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</si>
  <si>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</si>
  <si>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</si>
  <si>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</si>
  <si>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</si>
  <si>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</si>
  <si>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</si>
  <si>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</si>
  <si>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</si>
  <si>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</si>
  <si>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</si>
  <si>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</si>
  <si>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</si>
  <si>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</si>
  <si>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</si>
  <si>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</si>
  <si>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</si>
  <si>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</si>
  <si>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</si>
  <si>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</si>
  <si>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</si>
  <si>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</si>
  <si>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</si>
  <si>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</si>
  <si>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</si>
  <si>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</si>
  <si>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</si>
  <si>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</si>
  <si>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</si>
  <si>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</si>
  <si>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</si>
  <si>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</si>
  <si>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</si>
  <si>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</si>
  <si>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</si>
  <si>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</si>
  <si>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</si>
  <si>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</si>
  <si>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</si>
  <si>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</si>
  <si>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</si>
  <si>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</si>
  <si>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</si>
  <si>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</si>
  <si>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</si>
  <si>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</si>
  <si>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</si>
  <si>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</si>
  <si>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</si>
  <si>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</si>
  <si>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</si>
  <si>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</si>
  <si>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</si>
  <si>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</si>
  <si>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</si>
  <si>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</si>
  <si>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</si>
  <si>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</si>
  <si>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</si>
  <si>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</si>
  <si>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</si>
  <si>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</si>
  <si>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</si>
  <si>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</si>
  <si>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</si>
  <si>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</si>
  <si>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</si>
  <si>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</si>
  <si>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</si>
  <si>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</si>
  <si>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</si>
  <si>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</si>
  <si>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</si>
  <si>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</si>
  <si>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</si>
  <si>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</si>
  <si>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</si>
  <si>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</si>
  <si>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</si>
  <si>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</si>
  <si>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</si>
  <si>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</si>
  <si>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</si>
  <si>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</si>
  <si>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</si>
  <si>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</si>
  <si>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</si>
  <si>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</si>
  <si>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</si>
  <si>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</si>
  <si>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</si>
  <si>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</si>
  <si>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</si>
  <si>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</si>
  <si>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</si>
  <si>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</si>
  <si>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</si>
  <si>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</si>
  <si>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</si>
  <si>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</si>
  <si>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</si>
  <si>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</si>
  <si>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</si>
  <si>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</si>
  <si>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</si>
  <si>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</si>
  <si>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</si>
  <si>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</si>
  <si>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</si>
  <si>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</si>
  <si>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</si>
  <si>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</si>
  <si>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</si>
  <si>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</si>
  <si>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</si>
  <si>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</si>
  <si>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</si>
  <si>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</si>
  <si>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</si>
  <si>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</si>
  <si>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</si>
  <si>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</si>
  <si>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</si>
  <si>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</si>
  <si>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</si>
  <si>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</si>
  <si>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</si>
  <si>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</si>
  <si>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</si>
  <si>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</si>
  <si>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</si>
  <si>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</si>
  <si>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</si>
  <si>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</si>
  <si>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</si>
  <si>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</si>
  <si>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</si>
  <si>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</si>
  <si>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</si>
  <si>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</si>
  <si>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</si>
  <si>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</si>
  <si>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</si>
  <si>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</si>
  <si>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</si>
  <si>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</si>
  <si>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</si>
  <si>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</si>
  <si>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</si>
  <si>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</si>
  <si>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</si>
  <si>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</si>
  <si>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</si>
  <si>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</si>
  <si>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</si>
  <si>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</si>
  <si>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</si>
  <si>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</si>
  <si>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</si>
  <si>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</si>
  <si>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</si>
  <si>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</si>
  <si>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</si>
  <si>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</si>
  <si>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</si>
  <si>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</si>
  <si>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</si>
  <si>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</si>
  <si>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</si>
  <si>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</si>
  <si>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</si>
  <si>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</si>
  <si>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</si>
  <si>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</si>
  <si>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</si>
  <si>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</si>
  <si>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</si>
  <si>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</si>
  <si>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</si>
  <si>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</si>
  <si>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</si>
  <si>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</si>
  <si>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</si>
  <si>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</si>
  <si>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</si>
  <si>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</si>
  <si>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</si>
  <si>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</si>
  <si>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</si>
  <si>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</si>
  <si>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</si>
  <si>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</si>
  <si>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</si>
  <si>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</si>
  <si>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</si>
  <si>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</si>
  <si>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</si>
  <si>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</si>
  <si>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</si>
  <si>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</si>
  <si>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</si>
  <si>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</si>
  <si>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</si>
  <si>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</si>
  <si>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</si>
  <si>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</si>
  <si>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</si>
  <si>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</si>
  <si>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</si>
  <si>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</si>
  <si>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</si>
  <si>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</si>
  <si>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</si>
  <si>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</si>
  <si>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</si>
  <si>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</si>
  <si>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</si>
  <si>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</si>
  <si>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</si>
  <si>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</si>
  <si>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</si>
  <si>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</si>
  <si>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</si>
  <si>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</si>
  <si>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</si>
  <si>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</si>
  <si>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</si>
  <si>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</si>
  <si>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</si>
  <si>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</si>
  <si>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</si>
  <si>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</si>
  <si>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</si>
  <si>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</si>
  <si>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</si>
  <si>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</si>
  <si>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</si>
  <si>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</si>
  <si>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</si>
  <si>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</si>
  <si>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</si>
  <si>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</si>
  <si>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</si>
  <si>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</si>
  <si>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</si>
  <si>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</si>
  <si>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</si>
  <si>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</si>
  <si>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</si>
  <si>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</si>
  <si>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</si>
  <si>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</si>
  <si>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</si>
  <si>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</si>
  <si>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</si>
  <si>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</si>
  <si>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</si>
  <si>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</si>
  <si>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</si>
  <si>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</si>
  <si>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</si>
  <si>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</si>
  <si>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</si>
  <si>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</si>
  <si>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</si>
  <si>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</si>
  <si>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</si>
  <si>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</si>
  <si>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</si>
  <si>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</si>
  <si>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</si>
  <si>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</si>
  <si>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</si>
  <si>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</si>
  <si>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</si>
  <si>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</si>
  <si>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</si>
  <si>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</si>
  <si>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</si>
  <si>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</si>
  <si>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</si>
  <si>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</si>
  <si>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</si>
  <si>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</si>
  <si>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</si>
  <si>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</si>
  <si>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</si>
  <si>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</si>
  <si>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</si>
  <si>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</si>
  <si>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</si>
  <si>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</si>
  <si>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</si>
  <si>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</si>
  <si>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</si>
  <si>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</si>
  <si>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</si>
  <si>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</si>
  <si>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</si>
  <si>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</si>
  <si>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</si>
  <si>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</si>
  <si>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</si>
  <si>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</si>
  <si>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</si>
  <si>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</si>
  <si>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</si>
  <si>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</si>
  <si>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</si>
  <si>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</si>
  <si>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</si>
  <si>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</si>
  <si>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</si>
  <si>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</si>
  <si>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</si>
  <si>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</si>
  <si>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</si>
  <si>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</si>
  <si>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</si>
  <si>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</si>
  <si>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</si>
  <si>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</si>
  <si>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</si>
  <si>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</si>
  <si>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</si>
  <si>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</si>
  <si>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</si>
  <si>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</si>
  <si>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</si>
  <si>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</si>
  <si>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</si>
  <si>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</si>
  <si>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</si>
  <si>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</si>
  <si>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</si>
  <si>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</si>
  <si>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</si>
  <si>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</si>
  <si>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</si>
  <si>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</si>
  <si>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</si>
  <si>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</si>
  <si>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</si>
  <si>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</si>
  <si>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</si>
  <si>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</si>
  <si>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</si>
  <si>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</si>
  <si>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</si>
  <si>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</si>
  <si>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</si>
  <si>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</si>
  <si>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</si>
  <si>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</si>
  <si>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</si>
  <si>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</si>
  <si>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</si>
  <si>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</si>
  <si>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</si>
  <si>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</si>
  <si>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</si>
  <si>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</si>
  <si>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</si>
  <si>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</si>
  <si>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</si>
  <si>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</si>
  <si>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</si>
  <si>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</si>
  <si>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</si>
  <si>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</si>
  <si>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</si>
  <si>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</si>
  <si>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</si>
  <si>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</si>
  <si>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</si>
  <si>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</si>
  <si>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</si>
  <si>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</si>
  <si>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</si>
  <si>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</si>
  <si>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</si>
  <si>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</si>
  <si>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</si>
  <si>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</si>
  <si>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</si>
  <si>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</si>
  <si>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</si>
  <si>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</si>
  <si>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</si>
  <si>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</si>
  <si>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</si>
  <si>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</si>
  <si>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</si>
  <si>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</si>
  <si>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</si>
  <si>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</si>
  <si>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</si>
  <si>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</si>
  <si>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</si>
  <si>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</si>
  <si>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</si>
  <si>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</si>
  <si>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</si>
  <si>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</si>
  <si>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</si>
  <si>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</si>
  <si>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</si>
  <si>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</si>
  <si>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</si>
  <si>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</si>
  <si>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</si>
  <si>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</si>
  <si>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</si>
  <si>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</si>
  <si>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</si>
  <si>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</si>
  <si>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</si>
  <si>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</si>
  <si>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</si>
  <si>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</si>
  <si>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</si>
  <si>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</si>
  <si>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</si>
  <si>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</si>
  <si>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</si>
  <si>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</si>
  <si>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</si>
  <si>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</si>
  <si>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</si>
  <si>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</si>
  <si>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</si>
  <si>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</si>
  <si>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</si>
  <si>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</si>
  <si>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</si>
  <si>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</si>
  <si>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</si>
  <si>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</si>
  <si>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</si>
  <si>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</si>
  <si>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</si>
  <si>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</si>
  <si>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</si>
  <si>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</si>
  <si>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</si>
  <si>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</si>
  <si>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</si>
  <si>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</si>
  <si>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</si>
  <si>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</si>
  <si>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</si>
  <si>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</si>
  <si>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</si>
  <si>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</si>
  <si>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</si>
  <si>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</si>
  <si>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</si>
  <si>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</si>
  <si>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</si>
  <si>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</si>
  <si>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</si>
  <si>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</si>
  <si>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</si>
  <si>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</si>
  <si>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</si>
  <si>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</si>
  <si>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</si>
  <si>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</si>
  <si>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</si>
  <si>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</si>
  <si>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</si>
  <si>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</si>
  <si>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</si>
  <si>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</si>
  <si>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</si>
  <si>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</si>
  <si>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</si>
  <si>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</si>
  <si>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</si>
  <si>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</si>
  <si>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</si>
  <si>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</si>
  <si>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</si>
  <si>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</si>
  <si>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</si>
  <si>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</si>
  <si>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</si>
  <si>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</si>
  <si>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</si>
  <si>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</si>
  <si>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</si>
  <si>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</si>
  <si>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</si>
  <si>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</si>
  <si>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</si>
  <si>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</si>
  <si>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</si>
  <si>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</si>
  <si>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</si>
  <si>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</si>
  <si>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</si>
  <si>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</si>
  <si>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</si>
  <si>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</si>
  <si>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</si>
  <si>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</si>
  <si>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</si>
  <si>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</si>
  <si>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</si>
  <si>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</si>
  <si>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</si>
  <si>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</si>
  <si>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</si>
  <si>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</si>
  <si>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</si>
  <si>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</si>
  <si>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</si>
  <si>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</si>
  <si>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</si>
  <si>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</si>
  <si>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</si>
  <si>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</si>
  <si>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</si>
  <si>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</si>
  <si>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</si>
  <si>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</si>
  <si>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</si>
  <si>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</si>
  <si>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</si>
  <si>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</si>
  <si>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</si>
  <si>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</si>
  <si>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</si>
  <si>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</si>
  <si>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</si>
  <si>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</si>
  <si>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</si>
  <si>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</si>
  <si>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</si>
  <si>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</si>
  <si>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</si>
  <si>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</si>
  <si>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</si>
  <si>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</si>
  <si>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</si>
  <si>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</si>
  <si>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</si>
  <si>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</si>
  <si>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</si>
  <si>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</si>
  <si>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</si>
  <si>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</si>
  <si>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</si>
  <si>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</si>
  <si>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</si>
  <si>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</si>
  <si>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</si>
  <si>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</si>
  <si>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</si>
  <si>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</si>
  <si>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</si>
  <si>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</si>
  <si>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</si>
  <si>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</si>
  <si>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</si>
  <si>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</si>
  <si>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</si>
  <si>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</si>
  <si>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</si>
  <si>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</si>
  <si>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</si>
  <si>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</si>
  <si>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</si>
  <si>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</si>
  <si>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</si>
  <si>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</si>
  <si>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</si>
  <si>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</si>
  <si>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</si>
  <si>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</si>
  <si>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</si>
  <si>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</si>
  <si>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</si>
  <si>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</si>
  <si>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</si>
  <si>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</si>
  <si>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</si>
  <si>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</si>
  <si>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</si>
  <si>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</si>
  <si>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</si>
  <si>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</si>
  <si>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</si>
  <si>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</si>
  <si>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</si>
  <si>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</si>
  <si>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</si>
  <si>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</si>
  <si>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</si>
  <si>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</si>
  <si>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</si>
  <si>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</si>
  <si>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</si>
  <si>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</si>
  <si>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</si>
  <si>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</si>
  <si>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</si>
  <si>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</si>
  <si>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</si>
  <si>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</si>
  <si>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</si>
  <si>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</si>
  <si>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</si>
  <si>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</si>
  <si>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</si>
  <si>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</si>
  <si>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</si>
  <si>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</si>
  <si>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</si>
  <si>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</si>
  <si>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</si>
  <si>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</si>
  <si>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</si>
  <si>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</si>
  <si>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</si>
  <si>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</si>
  <si>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</si>
  <si>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</si>
  <si>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</si>
  <si>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</si>
  <si>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</si>
  <si>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</si>
  <si>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</si>
  <si>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</si>
  <si>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</si>
  <si>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</si>
  <si>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</si>
  <si>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</si>
  <si>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</si>
  <si>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</si>
  <si>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</si>
  <si>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</si>
  <si>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</si>
  <si>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</si>
  <si>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</si>
  <si>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</si>
  <si>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</si>
  <si>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</si>
  <si>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</si>
  <si>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</si>
  <si>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</si>
  <si>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</si>
  <si>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</si>
  <si>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</si>
  <si>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</si>
  <si>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</si>
  <si>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</si>
  <si>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</si>
  <si>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</si>
  <si>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</si>
  <si>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</si>
  <si>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</si>
  <si>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</si>
  <si>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</si>
  <si>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</si>
  <si>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</si>
  <si>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</si>
  <si>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</si>
  <si>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</si>
  <si>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</si>
  <si>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</si>
  <si>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</si>
  <si>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</si>
  <si>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</si>
  <si>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</si>
  <si>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</si>
  <si>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</si>
  <si>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</si>
  <si>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</si>
  <si>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</si>
  <si>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</si>
  <si>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</si>
  <si>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</si>
  <si>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</si>
  <si>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</si>
  <si>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</si>
  <si>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</si>
  <si>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</si>
  <si>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</si>
  <si>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</si>
  <si>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</si>
  <si>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</si>
  <si>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</si>
  <si>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</si>
  <si>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</si>
  <si>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</si>
  <si>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</si>
  <si>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</si>
  <si>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</si>
  <si>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</si>
  <si>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</si>
  <si>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</si>
  <si>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</si>
  <si>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</si>
  <si>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</si>
  <si>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</si>
  <si>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</si>
  <si>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</si>
  <si>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</si>
  <si>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</si>
  <si>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</si>
  <si>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</si>
  <si>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</si>
  <si>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</si>
  <si>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</si>
  <si>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</si>
  <si>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</si>
  <si>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</si>
  <si>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</si>
  <si>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</si>
  <si>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</si>
  <si>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</si>
  <si>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</si>
  <si>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</si>
  <si>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</si>
  <si>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</si>
  <si>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</si>
  <si>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</si>
  <si>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</si>
  <si>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</si>
  <si>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</si>
  <si>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</si>
  <si>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</si>
  <si>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</si>
  <si>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</si>
  <si>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</si>
  <si>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</si>
  <si>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</si>
  <si>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</si>
  <si>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</si>
  <si>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</si>
  <si>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</si>
  <si>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</si>
  <si>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</si>
  <si>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</si>
  <si>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</si>
  <si>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</si>
  <si>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</si>
  <si>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</si>
  <si>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</si>
  <si>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</si>
  <si>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</si>
  <si>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</si>
  <si>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</si>
  <si>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</si>
  <si>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</si>
  <si>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</si>
  <si>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</si>
  <si>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</si>
  <si>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</si>
  <si>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</si>
  <si>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</si>
  <si>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</si>
  <si>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</si>
  <si>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</si>
  <si>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</si>
  <si>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</si>
  <si>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</si>
  <si>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</si>
  <si>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</si>
  <si>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</si>
  <si>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</si>
  <si>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</si>
  <si>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</si>
  <si>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</si>
  <si>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</si>
  <si>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</si>
  <si>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</si>
  <si>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</si>
  <si>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</si>
  <si>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</si>
  <si>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</si>
  <si>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</si>
  <si>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</si>
  <si>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</si>
  <si>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</si>
  <si>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</si>
  <si>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</si>
  <si>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</si>
  <si>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</si>
  <si>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</si>
  <si>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</si>
  <si>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</si>
  <si>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</si>
  <si>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</si>
  <si>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</si>
  <si>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</si>
  <si>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</si>
  <si>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</si>
  <si>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</si>
  <si>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</si>
  <si>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</si>
  <si>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</si>
  <si>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</si>
  <si>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</si>
  <si>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</si>
  <si>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</si>
  <si>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</si>
  <si>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</si>
  <si>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</si>
  <si>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</si>
  <si>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</si>
  <si>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</si>
  <si>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</si>
  <si>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</si>
  <si>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</si>
  <si>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</si>
  <si>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</si>
  <si>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</si>
  <si>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</si>
  <si>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</si>
  <si>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</si>
  <si>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</si>
  <si>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</si>
  <si>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</si>
  <si>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</si>
  <si>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</si>
  <si>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</si>
  <si>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</si>
  <si>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</si>
  <si>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</si>
  <si>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</si>
  <si>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</si>
  <si>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</si>
  <si>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</si>
  <si>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</si>
  <si>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</si>
  <si>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</si>
  <si>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</si>
  <si>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</si>
  <si>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</si>
  <si>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</si>
  <si>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</si>
  <si>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</si>
  <si>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</si>
  <si>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</si>
  <si>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</si>
  <si>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</si>
  <si>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</si>
  <si>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</si>
  <si>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</si>
  <si>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</si>
  <si>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</si>
  <si>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</si>
  <si>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</si>
  <si>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</si>
  <si>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</si>
  <si>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</si>
  <si>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</si>
  <si>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</si>
  <si>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</si>
  <si>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</si>
  <si>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</si>
  <si>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</si>
  <si>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</si>
  <si>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</si>
  <si>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</si>
  <si>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</si>
  <si>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</si>
  <si>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</si>
  <si>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</si>
  <si>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</si>
  <si>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</si>
  <si>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</si>
  <si>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</si>
  <si>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</si>
  <si>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</si>
  <si>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</si>
  <si>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</si>
  <si>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</si>
  <si>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</si>
  <si>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</si>
  <si>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</si>
  <si>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</si>
  <si>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</si>
  <si>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</si>
  <si>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</si>
  <si>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</si>
  <si>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</si>
  <si>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</si>
  <si>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</si>
  <si>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</si>
  <si>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</si>
  <si>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</si>
  <si>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</si>
  <si>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</si>
  <si>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</si>
  <si>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</si>
  <si>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</si>
  <si>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</si>
  <si>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</si>
  <si>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</si>
  <si>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</si>
  <si>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</si>
  <si>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</si>
  <si>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</si>
  <si>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</si>
  <si>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</si>
  <si>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</si>
  <si>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</si>
  <si>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</si>
  <si>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</si>
  <si>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</si>
  <si>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</si>
  <si>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</si>
  <si>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</si>
  <si>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</si>
  <si>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</si>
  <si>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</si>
  <si>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</si>
  <si>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</si>
  <si>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</si>
  <si>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</si>
  <si>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</si>
  <si>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</si>
  <si>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</si>
  <si>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</si>
  <si>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</si>
  <si>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</si>
  <si>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</si>
  <si>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</si>
  <si>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</si>
  <si>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</si>
  <si>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</si>
  <si>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</si>
  <si>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</si>
  <si>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</si>
  <si>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</si>
  <si>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</si>
  <si>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</si>
  <si>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</si>
  <si>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</si>
  <si>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</si>
  <si>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</si>
  <si>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</si>
  <si>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</si>
  <si>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</si>
  <si>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</si>
  <si>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</si>
  <si>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</si>
  <si>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</si>
  <si>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</si>
  <si>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</si>
  <si>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</si>
  <si>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</si>
  <si>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</si>
  <si>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</si>
  <si>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</si>
  <si>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</si>
  <si>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</si>
  <si>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</si>
  <si>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</si>
  <si>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</si>
  <si>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</si>
  <si>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</si>
  <si>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</si>
  <si>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</si>
  <si>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</si>
  <si>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</si>
  <si>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</si>
  <si>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</si>
  <si>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</si>
  <si>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</si>
  <si>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</si>
  <si>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</si>
  <si>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</si>
  <si>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</si>
  <si>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</si>
  <si>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</si>
  <si>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</si>
  <si>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</si>
  <si>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</si>
  <si>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</si>
  <si>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</si>
  <si>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</si>
  <si>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</si>
  <si>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</si>
  <si>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</si>
  <si>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</si>
  <si>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</si>
  <si>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</si>
  <si>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</si>
  <si>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</si>
  <si>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</si>
  <si>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</si>
  <si>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</si>
  <si>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</si>
  <si>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</si>
  <si>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</si>
  <si>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</si>
  <si>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</si>
  <si>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</si>
  <si>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</si>
  <si>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</si>
  <si>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</si>
  <si>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</si>
  <si>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</si>
  <si>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</si>
  <si>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</si>
  <si>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</si>
  <si>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</si>
  <si>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</si>
  <si>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</si>
  <si>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</si>
  <si>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</si>
  <si>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</si>
  <si>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</si>
  <si>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</si>
  <si>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</si>
  <si>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</si>
  <si>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</si>
  <si>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</si>
  <si>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</si>
  <si>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</si>
  <si>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</si>
  <si>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</si>
  <si>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</si>
  <si>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</si>
  <si>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</si>
  <si>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</si>
  <si>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</si>
  <si>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</si>
  <si>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</si>
  <si>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</si>
  <si>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</si>
  <si>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</si>
  <si>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</si>
  <si>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</si>
  <si>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</si>
  <si>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</si>
  <si>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</si>
  <si>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</si>
  <si>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</si>
  <si>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</si>
  <si>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</si>
  <si>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</si>
  <si>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</si>
  <si>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</si>
  <si>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</si>
  <si>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</si>
  <si>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</si>
  <si>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</si>
  <si>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</si>
  <si>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</si>
  <si>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</si>
  <si>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</si>
  <si>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</si>
  <si>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</si>
  <si>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</si>
  <si>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</si>
  <si>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</si>
  <si>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</si>
  <si>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</si>
  <si>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</si>
  <si>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</si>
  <si>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</si>
  <si>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</si>
  <si>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</si>
  <si>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</si>
  <si>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</si>
  <si>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</si>
  <si>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</si>
  <si>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</si>
  <si>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</si>
  <si>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</si>
  <si>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</si>
  <si>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</si>
  <si>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</si>
  <si>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</si>
  <si>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</si>
  <si>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</si>
  <si>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</si>
  <si>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</si>
  <si>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</si>
  <si>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</si>
  <si>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</si>
  <si>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</si>
  <si>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</si>
  <si>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</si>
  <si>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</si>
  <si>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</si>
  <si>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</si>
  <si>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</si>
  <si>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</si>
  <si>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</si>
  <si>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</si>
  <si>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</si>
  <si>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</si>
  <si>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</si>
  <si>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</si>
  <si>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</si>
  <si>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</si>
  <si>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</si>
  <si>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</si>
  <si>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</si>
  <si>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</si>
  <si>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</si>
  <si>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</si>
  <si>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</si>
  <si>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</si>
  <si>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</si>
  <si>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</si>
  <si>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</si>
  <si>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</si>
  <si>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</si>
  <si>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</si>
  <si>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</si>
  <si>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</si>
  <si>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</si>
  <si>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</si>
  <si>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</si>
  <si>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</si>
  <si>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</si>
  <si>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</si>
  <si>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</si>
  <si>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</si>
  <si>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</si>
  <si>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</si>
  <si>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</si>
  <si>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</si>
  <si>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</si>
  <si>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</si>
  <si>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</si>
  <si>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</si>
  <si>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</si>
  <si>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</si>
  <si>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</si>
  <si>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</si>
  <si>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</si>
  <si>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</si>
  <si>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</si>
  <si>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</si>
  <si>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</si>
  <si>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</si>
  <si>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</si>
  <si>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</si>
  <si>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</si>
  <si>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</si>
  <si>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</si>
  <si>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</si>
  <si>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</si>
  <si>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</si>
  <si>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</si>
  <si>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</si>
  <si>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</si>
  <si>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</si>
  <si>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</si>
  <si>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</si>
  <si>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</si>
  <si>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</si>
  <si>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</si>
  <si>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</si>
  <si>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</si>
  <si>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</si>
  <si>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</si>
  <si>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</si>
  <si>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</si>
  <si>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</si>
  <si>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</si>
  <si>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</si>
  <si>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</si>
  <si>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</si>
  <si>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</si>
  <si>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</si>
  <si>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</si>
  <si>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</si>
  <si>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</si>
  <si>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</si>
  <si>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</si>
  <si>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</si>
  <si>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</si>
  <si>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</si>
  <si>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</si>
  <si>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</si>
  <si>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</si>
  <si>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</si>
  <si>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</si>
  <si>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</si>
  <si>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</si>
  <si>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</si>
  <si>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</si>
  <si>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</si>
  <si>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</si>
  <si>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</si>
  <si>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</si>
  <si>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</si>
  <si>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</si>
  <si>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</si>
  <si>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</si>
  <si>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</si>
  <si>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</si>
  <si>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</si>
  <si>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</si>
  <si>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</si>
  <si>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</si>
  <si>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</si>
  <si>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</si>
  <si>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</si>
  <si>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</si>
  <si>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</si>
  <si>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</si>
  <si>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</si>
  <si>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</si>
  <si>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</si>
  <si>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</si>
  <si>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</si>
  <si>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</si>
  <si>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</si>
  <si>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</si>
  <si>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</si>
  <si>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</si>
  <si>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</si>
  <si>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</si>
  <si>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</si>
  <si>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</si>
  <si>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</si>
  <si>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</si>
  <si>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</si>
  <si>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</si>
  <si>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</si>
  <si>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</si>
  <si>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</si>
  <si>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</si>
  <si>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</si>
  <si>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</si>
  <si>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</si>
  <si>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</si>
  <si>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</si>
  <si>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</si>
  <si>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</si>
  <si>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</si>
  <si>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</si>
  <si>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</si>
  <si>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</si>
  <si>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</si>
  <si>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</si>
  <si>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</si>
  <si>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</si>
  <si>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</si>
  <si>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</si>
  <si>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</si>
  <si>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</si>
  <si>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</si>
  <si>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</si>
  <si>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</si>
  <si>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</si>
  <si>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</si>
  <si>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</si>
  <si>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</si>
  <si>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</si>
  <si>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</si>
  <si>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</si>
  <si>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</si>
  <si>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</si>
  <si>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</si>
  <si>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</si>
  <si>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</si>
  <si>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</si>
  <si>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</si>
  <si>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</si>
  <si>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</si>
  <si>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</si>
  <si>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</si>
  <si>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</si>
  <si>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</si>
  <si>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</si>
  <si>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</si>
  <si>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</si>
  <si>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</si>
  <si>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</si>
  <si>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</si>
  <si>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</si>
  <si>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</si>
  <si>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</si>
  <si>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</si>
  <si>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</si>
  <si>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</si>
  <si>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</si>
  <si>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</si>
  <si>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</si>
  <si>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</si>
  <si>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</si>
  <si>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</si>
  <si>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</si>
  <si>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</si>
  <si>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</si>
  <si>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</si>
  <si>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</si>
  <si>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</si>
  <si>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</si>
  <si>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</si>
  <si>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</si>
  <si>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</si>
  <si>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</si>
  <si>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</si>
  <si>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</si>
  <si>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</si>
  <si>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</si>
  <si>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</si>
  <si>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</si>
  <si>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</si>
  <si>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</si>
  <si>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</si>
  <si>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</si>
  <si>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</si>
  <si>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</si>
  <si>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</si>
  <si>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</si>
  <si>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</si>
  <si>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</si>
  <si>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</si>
  <si>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</si>
  <si>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</si>
  <si>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</si>
  <si>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</si>
  <si>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</si>
  <si>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</si>
  <si>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</si>
  <si>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</si>
  <si>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</si>
  <si>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</si>
  <si>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</si>
  <si>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</si>
  <si>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</si>
  <si>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</si>
  <si>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</si>
  <si>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</si>
  <si>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</si>
  <si>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</si>
  <si>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</si>
  <si>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</si>
  <si>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</si>
  <si>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</si>
  <si>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</si>
  <si>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</si>
  <si>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</si>
  <si>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</si>
  <si>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</si>
  <si>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</si>
  <si>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</si>
  <si>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</si>
  <si>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</si>
  <si>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</si>
  <si>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</si>
  <si>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</si>
  <si>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</si>
  <si>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</si>
  <si>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</si>
  <si>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</si>
  <si>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</si>
  <si>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</si>
  <si>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</si>
  <si>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</si>
  <si>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</si>
  <si>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</si>
  <si>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</si>
  <si>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</si>
  <si>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</si>
  <si>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</si>
  <si>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</si>
  <si>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</si>
  <si>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</si>
  <si>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</si>
  <si>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</si>
  <si>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</si>
  <si>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</si>
  <si>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</si>
  <si>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</si>
  <si>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</si>
  <si>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</si>
  <si>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</si>
  <si>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</si>
  <si>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</si>
  <si>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</si>
  <si>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</si>
  <si>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</si>
  <si>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</si>
  <si>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</si>
  <si>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</si>
  <si>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</si>
  <si>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</si>
  <si>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</si>
  <si>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</si>
  <si>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</si>
  <si>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</si>
  <si>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</si>
  <si>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</si>
  <si>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</si>
  <si>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</si>
  <si>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</si>
  <si>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</si>
  <si>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</si>
  <si>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</si>
  <si>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</si>
  <si>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</si>
  <si>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</si>
  <si>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</si>
  <si>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</si>
  <si>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</si>
  <si>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</si>
  <si>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</si>
  <si>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</si>
  <si>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</si>
  <si>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</si>
  <si>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</si>
  <si>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</si>
  <si>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</si>
  <si>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</si>
  <si>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</si>
  <si>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</si>
  <si>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</si>
  <si>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</si>
  <si>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</si>
  <si>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</si>
  <si>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</si>
  <si>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</si>
  <si>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</si>
  <si>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</si>
  <si>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</si>
  <si>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</si>
  <si>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</si>
  <si>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</si>
  <si>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</si>
  <si>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</si>
  <si>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</si>
  <si>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</si>
  <si>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</si>
  <si>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</si>
  <si>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</si>
  <si>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</si>
  <si>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</si>
  <si>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</si>
  <si>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</si>
  <si>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</si>
  <si>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</si>
  <si>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</si>
  <si>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</si>
  <si>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</si>
  <si>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</si>
  <si>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</si>
  <si>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</si>
  <si>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</si>
  <si>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</si>
  <si>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</si>
  <si>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</si>
  <si>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</si>
  <si>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</si>
  <si>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</si>
  <si>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</si>
  <si>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</si>
  <si>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</si>
  <si>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</si>
  <si>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</si>
  <si>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</si>
  <si>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</si>
  <si>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</si>
  <si>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</si>
  <si>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</si>
  <si>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</si>
  <si>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</si>
  <si>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</si>
  <si>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</si>
  <si>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</si>
  <si>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</si>
  <si>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</si>
  <si>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</si>
  <si>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</si>
  <si>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</si>
  <si>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</si>
  <si>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</si>
  <si>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</si>
  <si>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</si>
  <si>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</si>
  <si>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</si>
  <si>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</si>
  <si>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</si>
  <si>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</si>
  <si>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</si>
  <si>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</si>
  <si>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</si>
  <si>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</si>
  <si>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</si>
  <si>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</si>
  <si>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</si>
  <si>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</si>
  <si>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</si>
  <si>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</si>
  <si>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</si>
  <si>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</si>
  <si>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</si>
  <si>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</si>
  <si>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</si>
  <si>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</si>
  <si>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</si>
  <si>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</si>
  <si>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</si>
  <si>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</si>
  <si>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</si>
  <si>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</si>
  <si>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</si>
  <si>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</si>
  <si>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</si>
  <si>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</si>
  <si>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</si>
  <si>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</si>
  <si>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</si>
  <si>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</si>
  <si>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</si>
  <si>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</si>
  <si>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</si>
  <si>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</si>
  <si>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</si>
  <si>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</si>
  <si>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</si>
  <si>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</si>
  <si>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</si>
  <si>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</si>
  <si>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</si>
  <si>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</si>
  <si>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</si>
  <si>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</si>
  <si>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</si>
  <si>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</si>
  <si>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</si>
  <si>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</si>
  <si>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</si>
  <si>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</si>
  <si>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</si>
  <si>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</si>
  <si>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</si>
  <si>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</si>
  <si>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</si>
  <si>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</si>
  <si>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</si>
  <si>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</si>
  <si>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</si>
  <si>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</si>
  <si>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</si>
  <si>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</si>
  <si>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</si>
  <si>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</si>
  <si>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</si>
  <si>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</si>
  <si>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</si>
  <si>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</si>
  <si>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</si>
  <si>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</si>
  <si>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</si>
  <si>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</si>
  <si>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</si>
  <si>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</si>
  <si>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</si>
  <si>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</si>
  <si>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</si>
  <si>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</si>
  <si>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</si>
  <si>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</si>
  <si>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</si>
  <si>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</si>
  <si>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</si>
  <si>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</si>
  <si>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</si>
  <si>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</si>
  <si>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</si>
  <si>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</si>
  <si>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</si>
  <si>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</si>
  <si>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</si>
  <si>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</si>
  <si>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</si>
  <si>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</si>
  <si>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</si>
  <si>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</si>
  <si>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</si>
  <si>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</si>
  <si>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</si>
  <si>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</si>
  <si>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</si>
  <si>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</si>
  <si>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</si>
  <si>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</si>
  <si>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</si>
  <si>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</si>
  <si>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</si>
  <si>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</si>
  <si>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</si>
  <si>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</si>
  <si>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</si>
  <si>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</si>
  <si>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</si>
  <si>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</si>
  <si>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</si>
  <si>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</si>
  <si>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</si>
  <si>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</si>
  <si>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</si>
  <si>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</si>
  <si>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</si>
  <si>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</si>
  <si>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</si>
  <si>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</si>
  <si>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</si>
  <si>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</si>
  <si>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</si>
  <si>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</si>
  <si>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</si>
  <si>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</si>
  <si>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</si>
  <si>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</si>
  <si>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</si>
  <si>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</si>
  <si>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</si>
  <si>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</si>
  <si>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</si>
  <si>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</si>
  <si>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</si>
  <si>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</si>
  <si>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</si>
  <si>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</si>
  <si>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</si>
  <si>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</si>
  <si>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</si>
  <si>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</si>
  <si>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</si>
  <si>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</si>
  <si>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</si>
  <si>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</si>
  <si>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</si>
  <si>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</si>
  <si>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</si>
  <si>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</si>
  <si>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</si>
  <si>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</si>
  <si>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</si>
  <si>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</si>
  <si>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</si>
  <si>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</si>
  <si>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</si>
  <si>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</si>
  <si>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</si>
  <si>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</si>
  <si>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</si>
  <si>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</si>
  <si>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</si>
  <si>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</si>
  <si>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</si>
  <si>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</si>
  <si>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</si>
  <si>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</si>
  <si>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</si>
  <si>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</si>
  <si>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</si>
  <si>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</si>
  <si>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</si>
  <si>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</si>
  <si>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</si>
  <si>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</si>
  <si>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</si>
  <si>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</si>
  <si>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</si>
  <si>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</si>
  <si>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</si>
  <si>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</si>
  <si>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</si>
  <si>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</si>
  <si>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</si>
  <si>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</si>
  <si>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</si>
  <si>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</si>
  <si>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</si>
  <si>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</si>
  <si>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</si>
  <si>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</si>
  <si>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</si>
  <si>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</si>
  <si>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</si>
  <si>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</si>
  <si>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</si>
  <si>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</si>
  <si>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</si>
  <si>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</si>
  <si>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</si>
  <si>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</si>
  <si>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</si>
  <si>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</si>
  <si>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</si>
  <si>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</si>
  <si>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</si>
  <si>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</si>
  <si>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</si>
  <si>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</si>
  <si>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</si>
  <si>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</si>
  <si>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</si>
  <si>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</si>
  <si>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</si>
  <si>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</si>
  <si>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</si>
  <si>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</si>
  <si>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</si>
  <si>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</si>
  <si>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</si>
  <si>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</si>
  <si>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</si>
  <si>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</si>
  <si>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</si>
  <si>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</si>
  <si>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</si>
  <si>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</si>
  <si>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</si>
  <si>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</si>
  <si>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</si>
  <si>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</si>
  <si>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</si>
  <si>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</si>
  <si>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</si>
  <si>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</si>
  <si>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</si>
  <si>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</si>
  <si>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</si>
  <si>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</si>
  <si>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</si>
  <si>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</si>
  <si>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</si>
  <si>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</si>
  <si>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</si>
  <si>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</si>
  <si>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</si>
  <si>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</si>
  <si>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</si>
  <si>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</si>
  <si>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</si>
  <si>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</si>
  <si>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</si>
  <si>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</si>
  <si>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</si>
  <si>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</si>
  <si>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</si>
  <si>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</si>
  <si>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</si>
  <si>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</si>
  <si>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</si>
  <si>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</si>
  <si>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</si>
  <si>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</si>
  <si>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</si>
  <si>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</si>
  <si>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</si>
  <si>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</si>
  <si>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</si>
  <si>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</si>
  <si>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</si>
  <si>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</si>
  <si>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</si>
  <si>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</si>
  <si>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</si>
  <si>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</si>
  <si>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</si>
  <si>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</si>
  <si>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</si>
  <si>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</si>
  <si>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</si>
  <si>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</si>
  <si>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</si>
  <si>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</si>
  <si>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</si>
  <si>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</si>
  <si>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</si>
  <si>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</si>
  <si>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</si>
  <si>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</si>
  <si>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</si>
  <si>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</si>
  <si>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</si>
  <si>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</si>
  <si>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</si>
  <si>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</si>
  <si>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</si>
  <si>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</si>
  <si>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</si>
  <si>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</si>
  <si>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</si>
  <si>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</si>
  <si>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</si>
  <si>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</si>
  <si>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</si>
  <si>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</si>
  <si>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</si>
  <si>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</si>
  <si>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</si>
  <si>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</si>
  <si>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</si>
  <si>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</si>
  <si>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</si>
  <si>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</si>
  <si>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</si>
  <si>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</si>
  <si>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</si>
  <si>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</si>
  <si>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</si>
  <si>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</si>
  <si>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</si>
  <si>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</si>
  <si>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</si>
  <si>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</si>
  <si>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</si>
  <si>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</si>
  <si>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</si>
  <si>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</si>
  <si>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</si>
  <si>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</si>
  <si>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</si>
  <si>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</si>
  <si>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</si>
  <si>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</si>
  <si>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</si>
  <si>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</si>
  <si>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</si>
  <si>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</si>
  <si>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</si>
  <si>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</si>
  <si>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</si>
  <si>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</si>
  <si>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</si>
  <si>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</si>
  <si>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</si>
  <si>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</si>
  <si>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</si>
  <si>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</si>
  <si>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</si>
  <si>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</si>
  <si>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</si>
  <si>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</si>
  <si>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</si>
  <si>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</si>
  <si>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</si>
  <si>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</si>
  <si>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</si>
  <si>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</si>
  <si>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</si>
  <si>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</si>
  <si>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</si>
  <si>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</si>
  <si>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</si>
  <si>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</si>
  <si>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</si>
  <si>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</si>
  <si>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</si>
  <si>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</si>
  <si>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</si>
  <si>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</si>
  <si>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</si>
  <si>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</si>
  <si>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</si>
  <si>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</si>
  <si>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</si>
  <si>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</si>
  <si>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</si>
  <si>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</si>
  <si>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</si>
  <si>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</si>
  <si>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</si>
  <si>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</si>
  <si>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</si>
  <si>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</si>
  <si>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</si>
  <si>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</si>
  <si>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</si>
  <si>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</si>
  <si>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</si>
  <si>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</si>
  <si>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</si>
  <si>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</si>
  <si>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</si>
  <si>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</si>
  <si>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</si>
  <si>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</si>
  <si>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</si>
  <si>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</si>
  <si>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</si>
  <si>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</si>
  <si>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</si>
  <si>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</si>
  <si>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</si>
  <si>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</si>
  <si>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</si>
  <si>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</si>
  <si>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</si>
  <si>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</si>
  <si>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</si>
  <si>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</si>
  <si>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</si>
  <si>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</si>
  <si>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</si>
  <si>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</si>
  <si>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</si>
  <si>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</si>
  <si>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</si>
  <si>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</si>
  <si>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</si>
  <si>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</si>
  <si>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</si>
  <si>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</si>
  <si>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</si>
  <si>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</si>
  <si>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</si>
  <si>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</si>
  <si>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</si>
  <si>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</si>
  <si>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</si>
  <si>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</si>
  <si>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</si>
  <si>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</si>
  <si>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</si>
  <si>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</si>
  <si>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</si>
  <si>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</si>
  <si>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</si>
  <si>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</si>
  <si>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</si>
  <si>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</si>
  <si>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</si>
  <si>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</si>
  <si>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</si>
  <si>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</si>
  <si>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</si>
  <si>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</si>
  <si>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</si>
  <si>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</si>
  <si>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</si>
  <si>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</si>
  <si>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</si>
  <si>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</si>
  <si>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</si>
  <si>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</si>
  <si>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</si>
  <si>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</si>
  <si>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</si>
  <si>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</si>
  <si>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</si>
  <si>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</si>
  <si>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</si>
  <si>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</si>
  <si>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</si>
  <si>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</si>
  <si>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</si>
  <si>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</si>
  <si>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</si>
  <si>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</si>
  <si>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</si>
  <si>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</si>
  <si>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</si>
  <si>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</si>
  <si>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</si>
  <si>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</si>
  <si>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</si>
  <si>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</si>
  <si>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</si>
  <si>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</si>
  <si>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</si>
  <si>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</si>
  <si>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</si>
  <si>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</si>
  <si>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</si>
  <si>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</si>
  <si>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</si>
  <si>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</si>
  <si>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</si>
  <si>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</si>
  <si>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</si>
  <si>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</si>
  <si>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</si>
  <si>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</si>
  <si>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</si>
  <si>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</si>
  <si>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</si>
  <si>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</si>
  <si>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</si>
  <si>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</si>
  <si>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</si>
  <si>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</si>
  <si>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</si>
  <si>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</si>
  <si>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</si>
  <si>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</si>
  <si>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</si>
  <si>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</si>
  <si>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</si>
  <si>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</si>
  <si>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</si>
  <si>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</si>
  <si>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</si>
  <si>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</si>
  <si>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</si>
  <si>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</si>
  <si>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</si>
  <si>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</si>
  <si>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</si>
  <si>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</si>
  <si>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</si>
  <si>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</si>
  <si>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</si>
  <si>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</si>
  <si>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</si>
  <si>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</si>
  <si>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</si>
  <si>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</si>
  <si>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</si>
  <si>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</si>
  <si>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</si>
  <si>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</si>
  <si>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</si>
  <si>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</si>
  <si>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</si>
  <si>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</si>
  <si>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</si>
  <si>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</si>
  <si>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</si>
  <si>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</si>
  <si>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</si>
  <si>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</si>
  <si>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</si>
  <si>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</si>
  <si>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</si>
  <si>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</si>
  <si>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</si>
  <si>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</si>
  <si>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</si>
  <si>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</si>
  <si>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</si>
  <si>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</si>
  <si>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</si>
  <si>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</si>
  <si>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</si>
  <si>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</si>
  <si>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</si>
  <si>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</si>
  <si>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</si>
  <si>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</si>
  <si>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</si>
  <si>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</si>
  <si>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</si>
  <si>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</si>
  <si>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</si>
  <si>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</si>
  <si>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</si>
  <si>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</si>
  <si>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</si>
  <si>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</si>
  <si>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</si>
  <si>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</si>
  <si>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</si>
  <si>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</si>
  <si>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</si>
  <si>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</si>
  <si>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</si>
  <si>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</si>
  <si>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</si>
  <si>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</si>
  <si>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</si>
  <si>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</si>
  <si>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</si>
  <si>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</si>
  <si>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</si>
  <si>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</si>
  <si>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</si>
  <si>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</si>
  <si>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</si>
  <si>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</si>
  <si>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</si>
  <si>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</si>
  <si>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</si>
  <si>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</si>
  <si>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</si>
  <si>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</si>
  <si>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</si>
  <si>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</si>
  <si>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</si>
  <si>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</si>
  <si>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</si>
  <si>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</si>
  <si>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</si>
  <si>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</si>
  <si>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</si>
  <si>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</si>
  <si>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</si>
  <si>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</si>
  <si>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</si>
  <si>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</si>
  <si>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</si>
  <si>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</si>
  <si>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</si>
  <si>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</si>
  <si>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</si>
  <si>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</si>
  <si>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</si>
  <si>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</si>
  <si>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</si>
  <si>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</si>
  <si>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</si>
  <si>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</si>
  <si>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</si>
  <si>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</si>
  <si>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</si>
  <si>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</si>
  <si>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</si>
  <si>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</si>
  <si>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</si>
  <si>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</si>
  <si>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</si>
  <si>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</si>
  <si>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</si>
  <si>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</si>
  <si>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</si>
  <si>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</si>
  <si>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</si>
  <si>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</si>
  <si>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</si>
  <si>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</si>
  <si>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</si>
  <si>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</si>
  <si>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</si>
  <si>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</si>
  <si>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</si>
  <si>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</si>
  <si>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</si>
  <si>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</si>
  <si>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</si>
  <si>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</si>
  <si>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</si>
  <si>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</si>
  <si>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</si>
  <si>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</si>
  <si>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</si>
  <si>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</si>
  <si>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</si>
  <si>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</si>
  <si>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</si>
  <si>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</si>
  <si>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</si>
  <si>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</si>
  <si>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</si>
  <si>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</si>
  <si>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</si>
  <si>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</si>
  <si>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</si>
  <si>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</si>
  <si>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</si>
  <si>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</si>
  <si>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</si>
  <si>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</si>
  <si>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</si>
  <si>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</si>
  <si>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</si>
  <si>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</si>
  <si>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</si>
  <si>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</si>
  <si>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</si>
  <si>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</si>
  <si>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</si>
  <si>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</si>
  <si>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</si>
  <si>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</si>
  <si>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</si>
  <si>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</si>
  <si>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</si>
  <si>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</si>
  <si>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</si>
  <si>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</si>
  <si>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</si>
  <si>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</si>
  <si>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</si>
  <si>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</si>
  <si>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</si>
  <si>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</si>
  <si>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</si>
  <si>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</si>
  <si>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</si>
  <si>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</si>
  <si>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</si>
  <si>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</si>
  <si>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</si>
  <si>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</si>
  <si>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</si>
  <si>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</si>
  <si>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</si>
  <si>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</si>
  <si>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</si>
  <si>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</si>
  <si>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</si>
  <si>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</si>
  <si>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</si>
  <si>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</si>
  <si>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</si>
  <si>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</si>
  <si>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</si>
  <si>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</si>
  <si>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</si>
  <si>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</si>
  <si>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</si>
  <si>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</si>
  <si>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</si>
  <si>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</si>
  <si>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</si>
  <si>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</si>
  <si>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</si>
  <si>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</si>
  <si>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</si>
  <si>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</si>
  <si>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</si>
  <si>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</si>
  <si>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</si>
  <si>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</si>
  <si>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</si>
  <si>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</si>
  <si>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</si>
  <si>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</si>
  <si>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</si>
  <si>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</si>
  <si>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</si>
  <si>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</si>
  <si>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</si>
  <si>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</si>
  <si>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</si>
  <si>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</si>
  <si>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</si>
  <si>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</si>
  <si>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</si>
  <si>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</si>
  <si>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</si>
  <si>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</si>
  <si>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</si>
  <si>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</si>
  <si>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</si>
  <si>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</si>
  <si>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</si>
  <si>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</si>
  <si>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</si>
  <si>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</si>
  <si>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</si>
  <si>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</si>
  <si>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</si>
  <si>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</si>
  <si>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</si>
  <si>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</si>
  <si>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</si>
  <si>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</si>
  <si>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</si>
  <si>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</si>
  <si>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</si>
  <si>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</si>
  <si>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</si>
  <si>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</si>
  <si>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</si>
  <si>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</si>
  <si>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</si>
  <si>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</si>
  <si>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</si>
  <si>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</si>
  <si>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</si>
  <si>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</si>
  <si>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</si>
  <si>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</si>
  <si>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</si>
  <si>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</si>
  <si>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</si>
  <si>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</si>
  <si>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</si>
  <si>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</si>
  <si>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</si>
  <si>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</si>
  <si>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</si>
  <si>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</si>
  <si>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</si>
  <si>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</si>
  <si>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</si>
  <si>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</si>
  <si>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</si>
  <si>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</si>
  <si>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</si>
  <si>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</si>
  <si>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</si>
  <si>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</si>
  <si>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</si>
  <si>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</si>
  <si>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</si>
  <si>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</si>
  <si>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</si>
  <si>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</si>
  <si>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</si>
  <si>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</si>
  <si>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</si>
  <si>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</si>
  <si>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</si>
  <si>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</si>
  <si>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</si>
  <si>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</si>
  <si>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</si>
  <si>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</si>
  <si>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</si>
  <si>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</si>
  <si>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</si>
  <si>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</si>
  <si>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</si>
  <si>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</si>
  <si>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</si>
  <si>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</si>
  <si>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</si>
  <si>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</si>
  <si>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</si>
  <si>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</si>
  <si>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</si>
  <si>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</si>
  <si>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</si>
  <si>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</si>
  <si>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</si>
  <si>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</si>
  <si>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</si>
  <si>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</si>
  <si>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</si>
  <si>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</si>
  <si>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</si>
  <si>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</si>
  <si>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</si>
  <si>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</si>
  <si>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</si>
  <si>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</si>
  <si>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</si>
  <si>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</si>
  <si>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</si>
  <si>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</si>
  <si>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</si>
  <si>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</si>
  <si>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</si>
  <si>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</si>
  <si>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</si>
  <si>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</si>
  <si>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</si>
  <si>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</si>
  <si>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</si>
  <si>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</si>
  <si>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</si>
  <si>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</si>
  <si>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</si>
  <si>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</si>
  <si>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</si>
  <si>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</si>
  <si>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</si>
  <si>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</si>
  <si>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</si>
  <si>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</si>
  <si>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</si>
  <si>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</si>
  <si>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</si>
  <si>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</si>
  <si>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</si>
  <si>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</si>
  <si>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</si>
  <si>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</si>
  <si>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</si>
  <si>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</si>
  <si>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</si>
  <si>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</si>
  <si>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</si>
  <si>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</si>
  <si>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</si>
  <si>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</si>
  <si>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</si>
  <si>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</si>
  <si>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</si>
  <si>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</si>
  <si>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</si>
  <si>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</si>
  <si>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</si>
  <si>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</si>
  <si>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</si>
  <si>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</si>
  <si>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</si>
  <si>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</si>
  <si>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</si>
  <si>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</si>
  <si>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</si>
  <si>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</si>
  <si>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</si>
  <si>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</si>
  <si>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</si>
  <si>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</si>
  <si>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</si>
  <si>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</si>
  <si>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</si>
  <si>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</si>
  <si>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</si>
  <si>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</si>
  <si>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</si>
  <si>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</si>
  <si>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</si>
  <si>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</si>
  <si>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</si>
  <si>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</si>
  <si>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</si>
  <si>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</si>
  <si>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</si>
  <si>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</si>
  <si>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</si>
  <si>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</si>
  <si>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</si>
  <si>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</si>
  <si>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</si>
  <si>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</si>
  <si>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</si>
  <si>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</si>
  <si>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</si>
  <si>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</si>
  <si>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</si>
  <si>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</si>
  <si>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</si>
  <si>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</si>
  <si>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</si>
  <si>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</si>
  <si>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</si>
  <si>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</si>
  <si>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</si>
  <si>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</si>
  <si>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</si>
  <si>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</si>
  <si>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</si>
  <si>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</si>
  <si>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</si>
  <si>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</si>
  <si>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</si>
  <si>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</si>
  <si>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</si>
  <si>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</si>
  <si>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</si>
  <si>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</si>
  <si>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</si>
  <si>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</si>
  <si>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</si>
  <si>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</si>
  <si>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</si>
  <si>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</si>
  <si>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</si>
  <si>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</si>
  <si>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</si>
  <si>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</si>
  <si>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</si>
  <si>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</si>
  <si>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</si>
  <si>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</si>
  <si>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</si>
  <si>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</si>
  <si>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</si>
  <si>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</si>
  <si>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</si>
  <si>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</si>
  <si>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</si>
  <si>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</si>
  <si>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</si>
  <si>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</si>
  <si>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</si>
  <si>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</si>
  <si>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</si>
  <si>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</si>
  <si>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</si>
  <si>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</si>
  <si>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</si>
  <si>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</si>
  <si>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</si>
  <si>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</si>
  <si>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</si>
  <si>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</si>
  <si>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</si>
  <si>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</si>
  <si>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</si>
  <si>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</si>
  <si>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</si>
  <si>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</si>
  <si>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</si>
  <si>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</si>
  <si>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</si>
  <si>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</si>
  <si>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</si>
  <si>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</si>
  <si>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</si>
  <si>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</si>
  <si>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</si>
  <si>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</si>
  <si>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</si>
  <si>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</si>
  <si>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</si>
  <si>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</si>
  <si>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</si>
  <si>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</si>
  <si>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</si>
  <si>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</si>
  <si>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</si>
  <si>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</si>
  <si>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</si>
  <si>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</si>
  <si>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</si>
  <si>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</si>
  <si>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</si>
  <si>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</si>
  <si>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</si>
  <si>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</si>
  <si>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</si>
  <si>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</si>
  <si>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</si>
  <si>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</si>
  <si>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</si>
  <si>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</si>
  <si>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</si>
  <si>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</si>
  <si>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</si>
  <si>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</si>
  <si>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</si>
  <si>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</si>
  <si>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</si>
  <si>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</si>
  <si>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</si>
  <si>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</si>
  <si>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</si>
  <si>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</si>
  <si>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</si>
  <si>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</si>
  <si>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</si>
  <si>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</si>
  <si>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</si>
  <si>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</si>
  <si>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</si>
  <si>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</si>
  <si>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</si>
  <si>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</si>
  <si>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</si>
  <si>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</si>
  <si>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</si>
  <si>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</si>
  <si>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</si>
  <si>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</si>
  <si>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</si>
  <si>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</si>
  <si>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</si>
  <si>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</si>
  <si>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</si>
  <si>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</si>
  <si>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</si>
  <si>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</si>
  <si>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</si>
  <si>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</si>
  <si>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</si>
  <si>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</si>
  <si>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</si>
  <si>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</si>
  <si>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</si>
  <si>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</si>
  <si>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</si>
  <si>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</si>
  <si>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</si>
  <si>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</si>
  <si>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</si>
  <si>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</si>
  <si>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</si>
  <si>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</si>
  <si>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</si>
  <si>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</si>
  <si>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</si>
  <si>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</si>
  <si>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</si>
  <si>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</si>
  <si>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</si>
  <si>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</si>
  <si>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</si>
  <si>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</si>
  <si>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</si>
  <si>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</si>
  <si>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</si>
  <si>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</si>
  <si>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</si>
  <si>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</si>
  <si>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</si>
  <si>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</si>
  <si>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</si>
  <si>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</si>
  <si>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</si>
  <si>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</si>
  <si>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</si>
  <si>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</si>
  <si>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</si>
  <si>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</si>
  <si>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</si>
  <si>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</si>
  <si>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</si>
  <si>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</si>
  <si>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</si>
  <si>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</si>
  <si>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</si>
  <si>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</si>
  <si>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</si>
  <si>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</si>
  <si>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</si>
  <si>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</si>
  <si>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</si>
  <si>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</si>
  <si>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</si>
  <si>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</si>
  <si>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</si>
  <si>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</si>
  <si>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</si>
  <si>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</si>
  <si>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</si>
  <si>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</si>
  <si>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</si>
  <si>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</si>
  <si>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</si>
  <si>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</si>
  <si>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</si>
  <si>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</si>
  <si>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</si>
  <si>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</si>
  <si>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</si>
  <si>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</si>
  <si>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</si>
  <si>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</si>
  <si>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</si>
  <si>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</si>
  <si>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</si>
  <si>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</si>
  <si>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</si>
  <si>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</si>
  <si>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</si>
  <si>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</si>
  <si>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</si>
  <si>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</si>
  <si>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</si>
  <si>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</si>
  <si>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</si>
  <si>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</si>
  <si>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</si>
  <si>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</si>
  <si>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</si>
  <si>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</si>
  <si>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</si>
  <si>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</si>
  <si>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</si>
  <si>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</si>
  <si>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</si>
  <si>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</si>
  <si>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</si>
  <si>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</si>
  <si>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</si>
  <si>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</si>
  <si>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</si>
  <si>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</si>
  <si>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</si>
  <si>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</si>
  <si>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</si>
  <si>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</si>
  <si>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</si>
  <si>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</si>
  <si>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</si>
  <si>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</si>
  <si>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</si>
  <si>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</si>
  <si>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</si>
  <si>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</si>
  <si>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</si>
  <si>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</si>
  <si>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</si>
  <si>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</si>
  <si>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</si>
  <si>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</si>
  <si>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</si>
  <si>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</si>
  <si>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</si>
  <si>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</si>
  <si>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</si>
  <si>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</si>
  <si>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</si>
  <si>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</si>
  <si>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</si>
  <si>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</si>
  <si>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</si>
  <si>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</si>
  <si>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</si>
  <si>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</si>
  <si>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</si>
  <si>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</si>
  <si>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</si>
  <si>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</si>
  <si>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</si>
  <si>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</si>
  <si>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</si>
  <si>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</si>
  <si>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</si>
  <si>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</si>
  <si>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</si>
  <si>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</si>
  <si>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</si>
  <si>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</si>
  <si>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</si>
  <si>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</si>
  <si>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</si>
  <si>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</si>
  <si>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</si>
  <si>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</si>
  <si>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</si>
  <si>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</si>
  <si>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</si>
  <si>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</si>
  <si>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</si>
  <si>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</si>
  <si>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</si>
  <si>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</si>
  <si>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</si>
  <si>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</si>
  <si>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</si>
  <si>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</si>
  <si>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</si>
  <si>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</si>
  <si>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</si>
  <si>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</si>
  <si>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</si>
  <si>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</si>
  <si>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</si>
  <si>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</si>
  <si>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</si>
  <si>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</si>
  <si>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</si>
  <si>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</si>
  <si>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</si>
  <si>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</si>
  <si>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</si>
  <si>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</si>
  <si>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</si>
  <si>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</si>
  <si>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</si>
  <si>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</si>
  <si>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</si>
  <si>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</si>
  <si>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</si>
  <si>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</si>
  <si>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</si>
  <si>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</si>
  <si>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</si>
  <si>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</si>
  <si>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</si>
  <si>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</si>
  <si>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</si>
  <si>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</si>
  <si>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</si>
  <si>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</si>
  <si>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</si>
  <si>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</si>
  <si>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</si>
  <si>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</si>
  <si>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</si>
  <si>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</si>
  <si>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</si>
  <si>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</si>
  <si>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</si>
  <si>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</si>
  <si>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</si>
  <si>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</si>
  <si>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</si>
  <si>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</si>
  <si>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</si>
  <si>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</si>
  <si>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</si>
  <si>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</si>
  <si>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</si>
  <si>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</si>
  <si>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</si>
  <si>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</si>
  <si>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</si>
  <si>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</si>
  <si>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</si>
  <si>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</si>
  <si>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</si>
  <si>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</si>
  <si>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</si>
  <si>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</si>
  <si>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</si>
  <si>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</si>
  <si>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</si>
  <si>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</si>
  <si>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</si>
  <si>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</si>
  <si>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</si>
  <si>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</si>
  <si>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</si>
  <si>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</si>
  <si>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</si>
  <si>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</si>
  <si>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</si>
  <si>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</si>
  <si>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</si>
  <si>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</si>
  <si>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</si>
  <si>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</si>
  <si>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</si>
  <si>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</si>
  <si>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</si>
  <si>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</si>
  <si>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</si>
  <si>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</si>
  <si>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</si>
  <si>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</si>
  <si>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</si>
  <si>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</si>
  <si>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</si>
  <si>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</si>
  <si>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</si>
  <si>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</si>
  <si>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</si>
  <si>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</si>
  <si>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</si>
  <si>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</si>
  <si>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</si>
  <si>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</si>
  <si>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</si>
  <si>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</si>
  <si>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</si>
  <si>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</si>
  <si>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</si>
  <si>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</si>
  <si>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</si>
  <si>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</si>
  <si>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</si>
  <si>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</si>
  <si>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</si>
  <si>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</si>
  <si>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</si>
  <si>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</si>
  <si>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</si>
  <si>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</si>
  <si>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</si>
  <si>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</si>
  <si>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</si>
  <si>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</si>
  <si>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</si>
  <si>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</si>
  <si>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</si>
  <si>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</si>
  <si>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</si>
  <si>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</si>
  <si>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</si>
  <si>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</si>
  <si>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</si>
  <si>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</si>
  <si>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</si>
  <si>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</si>
  <si>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</si>
  <si>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</si>
  <si>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</si>
  <si>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</si>
  <si>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</si>
  <si>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</si>
  <si>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</si>
  <si>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</si>
  <si>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</si>
  <si>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</si>
  <si>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</si>
  <si>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</si>
  <si>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</si>
  <si>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</si>
  <si>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</si>
  <si>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</si>
  <si>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</si>
  <si>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</si>
  <si>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</si>
  <si>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</si>
  <si>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</si>
  <si>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</si>
  <si>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</si>
  <si>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</si>
  <si>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</si>
  <si>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</si>
  <si>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</si>
  <si>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</si>
  <si>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</si>
  <si>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</si>
  <si>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</si>
  <si>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</si>
  <si>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</si>
  <si>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</si>
  <si>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</si>
  <si>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</si>
  <si>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</si>
  <si>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</si>
  <si>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</si>
  <si>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</si>
  <si>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</si>
  <si>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</si>
  <si>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</si>
  <si>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</si>
  <si>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</si>
  <si>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</si>
  <si>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</si>
  <si>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</si>
  <si>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</si>
  <si>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</si>
  <si>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</si>
  <si>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</si>
  <si>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</si>
  <si>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</si>
  <si>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</si>
  <si>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</si>
  <si>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</si>
  <si>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</si>
  <si>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</si>
  <si>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</si>
  <si>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</si>
  <si>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</si>
  <si>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</si>
  <si>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</si>
  <si>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</si>
  <si>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</si>
  <si>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</si>
  <si>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</si>
  <si>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</si>
  <si>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</si>
  <si>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</si>
  <si>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</si>
  <si>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</si>
  <si>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</si>
  <si>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</si>
  <si>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</si>
  <si>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</si>
  <si>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</si>
  <si>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</si>
  <si>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</si>
  <si>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</si>
  <si>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</si>
  <si>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</si>
  <si>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</si>
  <si>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</si>
  <si>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</si>
  <si>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</si>
  <si>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</si>
  <si>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</si>
  <si>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</si>
  <si>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</si>
  <si>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</si>
  <si>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</si>
  <si>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</si>
  <si>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</si>
  <si>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</si>
  <si>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</si>
  <si>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</si>
  <si>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</si>
  <si>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</si>
  <si>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</si>
  <si>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</si>
  <si>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</si>
  <si>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</si>
  <si>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</si>
  <si>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</si>
  <si>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</si>
  <si>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</si>
  <si>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</si>
  <si>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</si>
  <si>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</si>
  <si>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</si>
  <si>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</si>
  <si>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</si>
  <si>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</si>
  <si>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</si>
  <si>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</si>
  <si>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</si>
  <si>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</si>
  <si>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</si>
  <si>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</si>
  <si>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</si>
  <si>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</si>
  <si>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</si>
  <si>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</si>
  <si>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</si>
  <si>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</si>
  <si>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</si>
  <si>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</si>
  <si>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</si>
  <si>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</si>
  <si>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</si>
  <si>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</si>
  <si>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</si>
  <si>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</si>
  <si>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</si>
  <si>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</si>
  <si>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</si>
  <si>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</si>
  <si>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</si>
  <si>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</si>
  <si>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</si>
  <si>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</si>
  <si>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</si>
  <si>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</si>
  <si>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</si>
  <si>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</si>
  <si>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</si>
  <si>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</si>
  <si>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</si>
  <si>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</si>
  <si>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</si>
  <si>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</si>
  <si>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</si>
  <si>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</si>
  <si>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</si>
  <si>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</si>
  <si>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</si>
  <si>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</si>
  <si>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</si>
  <si>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</si>
  <si>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</si>
  <si>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</si>
  <si>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</si>
  <si>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</si>
  <si>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</si>
  <si>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</si>
  <si>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</si>
  <si>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</si>
  <si>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</si>
  <si>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</si>
  <si>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</si>
  <si>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</si>
  <si>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</si>
  <si>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</si>
  <si>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</si>
  <si>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</si>
  <si>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</si>
  <si>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</si>
  <si>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</si>
  <si>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</si>
  <si>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</si>
  <si>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</si>
  <si>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</si>
  <si>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</si>
  <si>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</si>
  <si>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</si>
  <si>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</si>
  <si>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</si>
  <si>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</si>
  <si>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</si>
  <si>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</si>
  <si>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</si>
  <si>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</si>
  <si>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</si>
  <si>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</si>
  <si>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</si>
  <si>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</si>
  <si>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</si>
  <si>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</si>
  <si>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</si>
  <si>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</si>
  <si>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</si>
  <si>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</si>
  <si>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</si>
  <si>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</si>
  <si>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</si>
  <si>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</si>
  <si>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</si>
  <si>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</si>
  <si>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</si>
  <si>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</si>
  <si>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</si>
  <si>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</si>
  <si>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</si>
  <si>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</si>
  <si>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</si>
  <si>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</si>
  <si>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</si>
  <si>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</si>
  <si>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</si>
  <si>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</si>
  <si>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</si>
  <si>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</si>
  <si>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</si>
  <si>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</si>
  <si>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</si>
  <si>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</si>
  <si>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</si>
  <si>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</si>
  <si>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</si>
  <si>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</si>
  <si>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</si>
  <si>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</si>
  <si>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</si>
  <si>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</si>
  <si>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</si>
  <si>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</si>
  <si>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</si>
  <si>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</si>
  <si>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</si>
  <si>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</si>
  <si>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</si>
  <si>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</si>
  <si>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</si>
  <si>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</si>
  <si>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</si>
  <si>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</si>
  <si>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</si>
  <si>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</si>
  <si>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</si>
  <si>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</si>
  <si>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</si>
  <si>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</si>
  <si>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</si>
  <si>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</si>
  <si>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</si>
  <si>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</si>
  <si>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</si>
  <si>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</si>
  <si>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</si>
  <si>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</si>
  <si>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</si>
  <si>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</si>
  <si>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</si>
  <si>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</si>
  <si>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</si>
  <si>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</si>
  <si>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</si>
  <si>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</si>
  <si>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</si>
  <si>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</si>
  <si>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</si>
  <si>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</si>
  <si>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</si>
  <si>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</si>
  <si>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</si>
  <si>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</si>
  <si>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</si>
  <si>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</si>
  <si>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</si>
  <si>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</si>
  <si>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</si>
  <si>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</si>
  <si>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</si>
  <si>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</si>
  <si>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</si>
  <si>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</si>
  <si>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</si>
  <si>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</si>
  <si>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</si>
  <si>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</si>
  <si>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</si>
  <si>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</si>
  <si>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</si>
  <si>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</si>
  <si>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</si>
  <si>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</si>
  <si>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</si>
  <si>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</si>
  <si>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</si>
  <si>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</si>
  <si>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</si>
  <si>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</si>
  <si>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</si>
  <si>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</si>
  <si>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</si>
  <si>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</si>
  <si>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</si>
  <si>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</si>
  <si>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</si>
  <si>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</si>
  <si>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</si>
  <si>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</si>
  <si>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</si>
  <si>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</si>
  <si>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</si>
  <si>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</si>
  <si>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</si>
  <si>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</si>
  <si>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</si>
  <si>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</si>
  <si>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</si>
  <si>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</si>
  <si>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</si>
  <si>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</si>
  <si>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</si>
  <si>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</si>
  <si>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</si>
  <si>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</si>
  <si>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</si>
  <si>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</si>
  <si>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</si>
  <si>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</si>
  <si>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</si>
  <si>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</si>
  <si>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</si>
  <si>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</si>
  <si>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</si>
  <si>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</si>
  <si>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</si>
  <si>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</si>
  <si>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</si>
  <si>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</si>
  <si>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</si>
  <si>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</si>
  <si>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</si>
  <si>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</si>
  <si>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</si>
  <si>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</si>
  <si>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</si>
  <si>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</si>
  <si>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</si>
  <si>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</si>
  <si>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</si>
  <si>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</si>
  <si>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</si>
  <si>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</si>
  <si>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</si>
  <si>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</si>
  <si>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</si>
  <si>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</si>
  <si>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</si>
  <si>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</si>
  <si>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</si>
  <si>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</si>
  <si>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</si>
  <si>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</si>
  <si>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</si>
  <si>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</si>
  <si>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</si>
  <si>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</si>
  <si>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</si>
  <si>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</si>
  <si>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</si>
  <si>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</si>
  <si>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</si>
  <si>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</si>
  <si>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</si>
  <si>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</si>
  <si>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</si>
  <si>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</si>
  <si>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</si>
  <si>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</si>
  <si>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</si>
  <si>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</si>
  <si>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</si>
  <si>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</si>
  <si>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</si>
  <si>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</si>
  <si>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</si>
  <si>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</si>
  <si>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</si>
  <si>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</si>
  <si>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</si>
  <si>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</si>
  <si>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</si>
  <si>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</si>
  <si>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</si>
  <si>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</si>
  <si>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</si>
  <si>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</si>
  <si>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</si>
  <si>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</si>
  <si>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</si>
  <si>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</si>
  <si>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</si>
  <si>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</si>
  <si>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</si>
  <si>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</si>
  <si>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</si>
  <si>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</si>
  <si>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</si>
  <si>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</si>
  <si>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</si>
  <si>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</si>
  <si>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</si>
  <si>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</si>
  <si>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</si>
  <si>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</si>
  <si>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</si>
  <si>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</si>
  <si>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</si>
  <si>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</si>
  <si>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</si>
  <si>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</si>
  <si>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</si>
  <si>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</si>
  <si>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</si>
  <si>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</si>
  <si>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</si>
  <si>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</si>
  <si>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</si>
  <si>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</si>
  <si>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</si>
  <si>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</si>
  <si>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</si>
  <si>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</si>
  <si>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</si>
  <si>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</si>
  <si>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</si>
  <si>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</si>
  <si>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</si>
  <si>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</si>
  <si>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</si>
  <si>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</si>
  <si>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</si>
  <si>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</si>
  <si>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</si>
  <si>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</si>
  <si>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</si>
  <si>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</si>
  <si>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</si>
  <si>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</si>
  <si>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</si>
  <si>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</si>
  <si>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</si>
  <si>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</si>
  <si>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</si>
  <si>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</si>
  <si>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</si>
  <si>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</si>
  <si>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</si>
  <si>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</si>
  <si>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</si>
  <si>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</si>
  <si>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</si>
  <si>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</si>
  <si>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</si>
  <si>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</si>
  <si>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</si>
  <si>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</si>
  <si>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</si>
  <si>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</si>
  <si>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</si>
  <si>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</si>
  <si>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</si>
  <si>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</si>
  <si>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</si>
  <si>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</si>
  <si>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</si>
  <si>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</si>
  <si>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</si>
  <si>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</si>
  <si>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</si>
  <si>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</si>
  <si>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</si>
  <si>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</si>
  <si>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</si>
  <si>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</si>
  <si>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</si>
  <si>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</si>
  <si>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</si>
  <si>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</si>
  <si>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</si>
  <si>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</si>
  <si>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</si>
  <si>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</si>
  <si>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</si>
  <si>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</si>
  <si>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</si>
  <si>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</si>
  <si>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</si>
  <si>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</si>
  <si>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</si>
  <si>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</si>
  <si>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</si>
  <si>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</si>
  <si>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</si>
  <si>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</si>
  <si>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</si>
  <si>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</si>
  <si>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</si>
  <si>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</si>
  <si>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</si>
  <si>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</si>
  <si>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</si>
  <si>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</si>
  <si>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</si>
  <si>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</si>
  <si>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</si>
  <si>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</si>
  <si>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</si>
  <si>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</si>
  <si>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</si>
  <si>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</si>
  <si>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</si>
  <si>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</si>
  <si>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</si>
  <si>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</si>
  <si>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</si>
  <si>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</si>
  <si>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</si>
  <si>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</si>
  <si>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</si>
  <si>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</si>
  <si>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</si>
  <si>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</si>
  <si>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</si>
  <si>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</si>
  <si>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</si>
  <si>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</si>
  <si>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</si>
  <si>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</si>
  <si>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</si>
  <si>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</si>
  <si>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</si>
  <si>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</si>
  <si>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</si>
  <si>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</si>
  <si>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</si>
  <si>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</si>
  <si>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</si>
  <si>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</si>
  <si>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</si>
  <si>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</si>
  <si>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</si>
  <si>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</si>
  <si>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</si>
  <si>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</si>
  <si>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</si>
  <si>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</si>
  <si>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</si>
  <si>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</si>
  <si>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</si>
  <si>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</si>
  <si>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</si>
  <si>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</si>
  <si>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</si>
  <si>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</si>
  <si>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</si>
  <si>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</si>
  <si>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</si>
  <si>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</si>
  <si>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</si>
  <si>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</si>
  <si>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</si>
  <si>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</si>
  <si>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</si>
  <si>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</si>
  <si>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</si>
  <si>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</si>
  <si>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</si>
  <si>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</si>
  <si>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</si>
  <si>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</si>
  <si>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</si>
  <si>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</si>
  <si>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</si>
  <si>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</si>
  <si>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</si>
  <si>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</si>
  <si>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</si>
  <si>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</si>
  <si>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</si>
  <si>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</si>
  <si>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</si>
  <si>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</si>
  <si>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</si>
  <si>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</si>
  <si>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</si>
  <si>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</si>
  <si>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</si>
  <si>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</si>
  <si>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</si>
  <si>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</si>
  <si>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</si>
  <si>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</si>
  <si>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</si>
  <si>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</si>
  <si>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</si>
  <si>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</si>
  <si>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</si>
  <si>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</si>
  <si>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</si>
  <si>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</si>
  <si>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</si>
  <si>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</si>
  <si>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</si>
  <si>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</si>
  <si>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</si>
  <si>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</si>
  <si>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</si>
  <si>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</si>
  <si>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</si>
  <si>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</si>
  <si>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</si>
  <si>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</si>
  <si>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</si>
  <si>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</si>
  <si>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</si>
  <si>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</si>
  <si>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</si>
  <si>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</si>
  <si>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</si>
  <si>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</si>
  <si>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</si>
  <si>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</si>
  <si>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</si>
  <si>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</si>
  <si>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</si>
  <si>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</si>
  <si>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</si>
  <si>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</si>
  <si>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</si>
  <si>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</si>
  <si>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</si>
  <si>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</si>
  <si>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</si>
  <si>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</si>
  <si>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</si>
  <si>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</si>
  <si>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</si>
  <si>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</si>
  <si>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</si>
  <si>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</si>
  <si>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</si>
  <si>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</si>
  <si>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</si>
  <si>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</si>
  <si>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</si>
  <si>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</si>
  <si>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</si>
  <si>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</si>
  <si>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</si>
  <si>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</si>
  <si>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</si>
  <si>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</si>
  <si>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</si>
  <si>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</si>
  <si>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</si>
  <si>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</si>
  <si>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</si>
  <si>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</si>
  <si>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</si>
  <si>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</si>
  <si>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</si>
  <si>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</si>
  <si>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</si>
  <si>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</si>
  <si>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</si>
  <si>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</si>
  <si>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</si>
  <si>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</si>
  <si>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</si>
  <si>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</si>
  <si>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</si>
  <si>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</si>
  <si>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</si>
  <si>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</si>
  <si>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</si>
  <si>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</si>
  <si>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</si>
  <si>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</si>
  <si>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</si>
  <si>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</si>
  <si>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</si>
  <si>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</si>
  <si>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</si>
  <si>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</si>
  <si>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</si>
  <si>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</si>
  <si>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</si>
  <si>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</si>
  <si>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</si>
  <si>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</si>
  <si>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</si>
  <si>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</si>
  <si>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</si>
  <si>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</si>
  <si>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</si>
  <si>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</si>
  <si>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</si>
  <si>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</si>
  <si>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</si>
  <si>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</si>
  <si>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</si>
  <si>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</si>
  <si>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</si>
  <si>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</si>
  <si>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</si>
  <si>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</si>
  <si>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</si>
  <si>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</si>
  <si>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</si>
  <si>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</si>
  <si>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</si>
  <si>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</si>
  <si>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</si>
  <si>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</si>
  <si>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</si>
  <si>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</si>
  <si>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</si>
  <si>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</si>
  <si>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</si>
  <si>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</si>
  <si>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</si>
  <si>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</si>
  <si>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</si>
  <si>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</si>
  <si>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</si>
  <si>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</si>
  <si>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</si>
  <si>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</si>
  <si>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</si>
  <si>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</si>
  <si>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</si>
  <si>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</si>
  <si>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</si>
  <si>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</si>
  <si>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</si>
  <si>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</si>
  <si>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</si>
  <si>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</si>
  <si>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</si>
  <si>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</si>
  <si>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</si>
  <si>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</si>
  <si>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</si>
  <si>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</si>
  <si>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</si>
  <si>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</si>
  <si>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</si>
  <si>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</si>
  <si>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</si>
  <si>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</si>
  <si>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</si>
  <si>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</si>
  <si>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</si>
  <si>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</si>
  <si>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</si>
  <si>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</si>
  <si>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</si>
  <si>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</si>
  <si>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</si>
  <si>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</si>
  <si>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</si>
  <si>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</si>
  <si>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</si>
  <si>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</si>
  <si>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</si>
  <si>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</si>
  <si>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</si>
  <si>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</si>
  <si>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</si>
  <si>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</si>
  <si>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</si>
  <si>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</si>
  <si>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</si>
  <si>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</si>
  <si>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</si>
  <si>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</si>
  <si>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</si>
  <si>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</si>
  <si>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</si>
  <si>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</si>
  <si>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</si>
  <si>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</si>
  <si>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</si>
  <si>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</si>
  <si>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</si>
  <si>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</si>
  <si>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</si>
  <si>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</si>
  <si>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</si>
  <si>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</si>
  <si>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</si>
  <si>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</si>
  <si>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</si>
  <si>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</si>
  <si>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</si>
  <si>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</si>
  <si>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</si>
  <si>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</si>
  <si>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</si>
  <si>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</si>
  <si>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</si>
  <si>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</si>
  <si>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</si>
  <si>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</si>
  <si>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</si>
  <si>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</si>
  <si>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</si>
  <si>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</si>
  <si>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</si>
  <si>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</si>
  <si>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</si>
  <si>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</si>
  <si>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</si>
  <si>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</si>
  <si>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</si>
  <si>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</si>
  <si>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</si>
  <si>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</si>
  <si>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</si>
  <si>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</si>
  <si>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</si>
  <si>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</si>
  <si>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</si>
  <si>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</si>
  <si>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</si>
  <si>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</si>
  <si>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</si>
  <si>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</si>
  <si>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</si>
  <si>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</si>
  <si>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</si>
  <si>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</si>
  <si>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</si>
  <si>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</si>
  <si>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</si>
  <si>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</si>
  <si>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</si>
  <si>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</si>
  <si>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</si>
  <si>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</si>
  <si>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</si>
  <si>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</si>
  <si>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</si>
  <si>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</si>
  <si>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</si>
  <si>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</si>
  <si>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</si>
  <si>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</si>
  <si>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</si>
  <si>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</si>
  <si>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</si>
  <si>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</si>
  <si>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</si>
  <si>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</si>
  <si>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</si>
  <si>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</si>
  <si>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</si>
  <si>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</si>
  <si>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</si>
  <si>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</si>
  <si>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</si>
  <si>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</si>
  <si>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</si>
  <si>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</si>
  <si>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</si>
  <si>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</si>
  <si>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</si>
  <si>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</si>
  <si>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</si>
  <si>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</si>
  <si>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</si>
  <si>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</si>
  <si>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</si>
  <si>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</si>
  <si>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</si>
  <si>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</si>
  <si>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</si>
  <si>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</si>
  <si>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</si>
  <si>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</si>
  <si>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</si>
  <si>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</si>
  <si>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</si>
  <si>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</si>
  <si>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</si>
  <si>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</si>
  <si>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</si>
  <si>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</si>
  <si>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</si>
  <si>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</si>
  <si>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</si>
  <si>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</si>
  <si>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</si>
  <si>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</si>
  <si>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</si>
  <si>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</si>
  <si>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</si>
  <si>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</si>
  <si>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</si>
  <si>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</si>
  <si>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</si>
  <si>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</si>
  <si>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</si>
  <si>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</si>
  <si>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</si>
  <si>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</si>
  <si>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</si>
  <si>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</si>
  <si>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</si>
  <si>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</si>
  <si>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</si>
  <si>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</si>
  <si>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</si>
  <si>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</si>
  <si>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</si>
  <si>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</si>
  <si>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</si>
  <si>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</si>
  <si>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</si>
  <si>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</si>
  <si>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</si>
  <si>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</si>
  <si>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</si>
  <si>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</si>
  <si>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</si>
  <si>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</si>
  <si>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</si>
  <si>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</si>
  <si>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</si>
  <si>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</si>
  <si>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</si>
  <si>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</si>
  <si>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</si>
  <si>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</si>
  <si>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</si>
  <si>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</si>
  <si>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</si>
  <si>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</si>
  <si>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</si>
  <si>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</si>
  <si>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</si>
  <si>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</si>
  <si>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</si>
  <si>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</si>
  <si>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</si>
  <si>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</si>
  <si>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</si>
  <si>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</si>
  <si>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</si>
  <si>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</si>
  <si>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</si>
  <si>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</si>
  <si>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</si>
  <si>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</si>
  <si>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</si>
  <si>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</si>
  <si>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</si>
  <si>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</si>
  <si>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</si>
  <si>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</si>
  <si>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</si>
  <si>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</si>
  <si>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</si>
  <si>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</si>
  <si>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</si>
  <si>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</si>
  <si>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</si>
  <si>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</si>
  <si>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</si>
  <si>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</si>
  <si>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</si>
  <si>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</si>
  <si>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</si>
  <si>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</si>
  <si>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</si>
  <si>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</si>
  <si>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</si>
  <si>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</si>
  <si>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</si>
  <si>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</si>
  <si>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</si>
  <si>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</si>
  <si>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</si>
  <si>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</si>
  <si>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</si>
  <si>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</si>
  <si>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</si>
  <si>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</si>
  <si>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</si>
  <si>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</si>
  <si>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</si>
  <si>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</si>
  <si>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</si>
  <si>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</si>
  <si>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</si>
  <si>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</si>
  <si>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</si>
  <si>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</si>
  <si>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</si>
  <si>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</si>
  <si>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</si>
  <si>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</si>
  <si>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</si>
  <si>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</si>
  <si>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</si>
  <si>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</si>
  <si>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</si>
  <si>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</si>
  <si>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</si>
  <si>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</si>
  <si>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</si>
  <si>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</si>
  <si>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</si>
  <si>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</si>
  <si>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</si>
  <si>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</si>
  <si>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</si>
  <si>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</si>
  <si>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</si>
  <si>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</si>
  <si>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</si>
  <si>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</si>
  <si>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</si>
  <si>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</si>
  <si>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</si>
  <si>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</si>
  <si>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</si>
  <si>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</si>
  <si>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</si>
  <si>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</si>
  <si>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</si>
  <si>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</si>
  <si>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</si>
  <si>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</si>
  <si>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</si>
  <si>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</si>
  <si>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</si>
  <si>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</si>
  <si>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</si>
  <si>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</si>
  <si>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</si>
  <si>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</si>
  <si>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</si>
  <si>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</si>
  <si>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</si>
  <si>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</si>
  <si>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</si>
  <si>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</si>
  <si>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</si>
  <si>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</si>
  <si>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</si>
  <si>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</si>
  <si>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</si>
  <si>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</si>
  <si>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</si>
  <si>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</si>
  <si>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</si>
  <si>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</si>
  <si>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</si>
  <si>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</si>
  <si>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</si>
  <si>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</si>
  <si>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</si>
  <si>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</si>
  <si>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</si>
  <si>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</si>
  <si>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</si>
  <si>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</si>
  <si>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</si>
  <si>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</si>
  <si>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</si>
  <si>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</si>
  <si>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</si>
  <si>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</si>
  <si>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</si>
  <si>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</si>
  <si>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</si>
  <si>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</si>
  <si>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</si>
  <si>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</si>
  <si>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</si>
  <si>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</si>
  <si>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</si>
  <si>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</si>
  <si>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</si>
  <si>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</si>
  <si>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</si>
  <si>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</si>
  <si>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</si>
  <si>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</si>
  <si>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</si>
  <si>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</si>
  <si>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</si>
  <si>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</si>
  <si>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</si>
  <si>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</si>
  <si>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</si>
  <si>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</si>
  <si>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</si>
  <si>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</si>
  <si>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</si>
  <si>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</si>
  <si>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</si>
  <si>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</si>
  <si>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</si>
  <si>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</si>
  <si>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</si>
  <si>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</si>
  <si>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</si>
  <si>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</si>
  <si>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</si>
  <si>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</si>
  <si>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</si>
  <si>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</si>
  <si>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</si>
  <si>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</si>
  <si>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</si>
  <si>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</si>
  <si>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</si>
  <si>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</si>
  <si>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</si>
  <si>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</si>
  <si>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</si>
  <si>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</si>
  <si>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</si>
  <si>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</si>
  <si>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</si>
  <si>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</si>
  <si>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</si>
  <si>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</si>
  <si>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</si>
  <si>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</si>
  <si>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</si>
  <si>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</si>
  <si>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</si>
  <si>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</si>
  <si>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</si>
  <si>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</si>
  <si>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</si>
  <si>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</si>
  <si>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</si>
  <si>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</si>
  <si>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</si>
  <si>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</si>
  <si>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</si>
  <si>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</si>
  <si>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</si>
  <si>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</si>
  <si>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</si>
  <si>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</si>
  <si>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</si>
  <si>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</si>
  <si>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</si>
  <si>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</si>
  <si>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</si>
  <si>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</si>
  <si>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</si>
  <si>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</si>
  <si>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</si>
  <si>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</si>
  <si>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</si>
  <si>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</si>
  <si>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</si>
  <si>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</si>
  <si>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</si>
  <si>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</si>
  <si>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</si>
  <si>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</si>
  <si>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</si>
  <si>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</si>
  <si>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</si>
  <si>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</si>
  <si>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</si>
  <si>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</si>
  <si>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</si>
  <si>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</si>
  <si>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</si>
  <si>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</si>
  <si>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</si>
  <si>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</si>
  <si>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</si>
  <si>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</si>
  <si>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</si>
  <si>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</si>
  <si>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</si>
  <si>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</si>
  <si>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</si>
  <si>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</si>
  <si>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</si>
  <si>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</si>
  <si>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</si>
  <si>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</si>
  <si>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</si>
  <si>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</si>
  <si>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</si>
  <si>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</si>
  <si>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</si>
  <si>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</si>
  <si>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</si>
  <si>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</si>
  <si>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</si>
  <si>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</si>
  <si>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</si>
  <si>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</si>
  <si>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</si>
  <si>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</si>
  <si>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</si>
  <si>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</si>
  <si>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</si>
  <si>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</si>
  <si>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</si>
  <si>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</si>
  <si>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</si>
  <si>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</si>
  <si>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</si>
  <si>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</si>
  <si>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</si>
  <si>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</si>
  <si>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</si>
  <si>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</si>
  <si>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</si>
  <si>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</si>
  <si>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</si>
  <si>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</si>
  <si>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</si>
  <si>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</si>
  <si>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</si>
  <si>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</si>
  <si>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</si>
  <si>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</si>
  <si>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</si>
  <si>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</si>
  <si>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</si>
  <si>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</si>
  <si>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</si>
  <si>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</si>
  <si>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</si>
  <si>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</si>
  <si>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</si>
  <si>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</si>
  <si>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</si>
  <si>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</si>
  <si>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</si>
  <si>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</si>
  <si>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</si>
  <si>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</si>
  <si>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</si>
  <si>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</si>
  <si>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</si>
  <si>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</si>
  <si>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</si>
  <si>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</si>
  <si>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</si>
  <si>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</si>
  <si>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</si>
  <si>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</si>
  <si>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</si>
  <si>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</si>
  <si>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</si>
  <si>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</si>
  <si>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</si>
  <si>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</si>
  <si>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</si>
  <si>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</si>
  <si>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</si>
  <si>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</si>
  <si>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</si>
  <si>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</si>
  <si>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</si>
  <si>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</si>
  <si>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</si>
  <si>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</si>
  <si>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</si>
  <si>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</si>
  <si>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</si>
  <si>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</si>
  <si>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</si>
  <si>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</si>
  <si>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</si>
  <si>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</si>
  <si>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</si>
  <si>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</si>
  <si>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</si>
  <si>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</si>
  <si>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</si>
  <si>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</si>
  <si>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</si>
  <si>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</si>
  <si>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</si>
  <si>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</si>
  <si>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</si>
  <si>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</si>
  <si>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</si>
  <si>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</si>
  <si>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</si>
  <si>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</si>
  <si>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</si>
  <si>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</si>
  <si>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</si>
  <si>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</si>
  <si>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</si>
  <si>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</si>
  <si>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</si>
  <si>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</si>
  <si>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</si>
  <si>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</si>
  <si>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</si>
  <si>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</si>
  <si>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</si>
  <si>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</si>
  <si>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</si>
  <si>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</si>
  <si>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</si>
  <si>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</si>
  <si>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</si>
  <si>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</si>
  <si>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</si>
  <si>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</si>
  <si>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</si>
  <si>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</si>
  <si>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</si>
  <si>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</si>
  <si>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</si>
  <si>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</si>
  <si>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</si>
  <si>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</si>
  <si>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</si>
  <si>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</si>
  <si>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</si>
  <si>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</si>
  <si>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</si>
  <si>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</si>
  <si>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</si>
  <si>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</si>
  <si>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</si>
  <si>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</si>
  <si>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</si>
  <si>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</si>
  <si>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</si>
  <si>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</si>
  <si>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</si>
  <si>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</si>
  <si>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</si>
  <si>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</si>
  <si>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</si>
  <si>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</si>
  <si>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</si>
  <si>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</si>
  <si>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</si>
  <si>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</si>
  <si>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</si>
  <si>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</si>
  <si>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</si>
  <si>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</si>
  <si>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</si>
  <si>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</si>
  <si>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</si>
  <si>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</si>
  <si>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</si>
  <si>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</si>
  <si>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</si>
  <si>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</si>
  <si>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</si>
  <si>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</si>
  <si>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</si>
  <si>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</si>
  <si>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</si>
  <si>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</si>
  <si>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</si>
  <si>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</si>
  <si>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</si>
  <si>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</si>
  <si>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</si>
  <si>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</si>
  <si>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</si>
  <si>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</si>
  <si>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</si>
  <si>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</si>
  <si>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</si>
  <si>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</si>
  <si>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</si>
  <si>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</si>
  <si>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</si>
  <si>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</si>
  <si>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</si>
  <si>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</si>
  <si>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</si>
  <si>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</si>
  <si>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</si>
  <si>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</si>
  <si>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</si>
  <si>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</si>
  <si>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</si>
  <si>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</si>
  <si>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</si>
  <si>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</si>
  <si>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</si>
  <si>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</si>
  <si>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</si>
  <si>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</si>
  <si>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</si>
  <si>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</si>
  <si>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</si>
  <si>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</si>
  <si>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</si>
  <si>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</si>
  <si>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</si>
  <si>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</si>
  <si>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</si>
  <si>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</si>
  <si>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</si>
  <si>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</si>
  <si>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</si>
  <si>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</si>
  <si>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</si>
  <si>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</si>
  <si>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</si>
  <si>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</si>
  <si>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</si>
  <si>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</si>
  <si>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</si>
  <si>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</si>
  <si>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</si>
  <si>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</si>
  <si>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</si>
  <si>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</si>
  <si>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</si>
  <si>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</si>
  <si>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</si>
  <si>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</si>
  <si>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</si>
  <si>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</si>
  <si>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</si>
  <si>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</si>
  <si>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</si>
  <si>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</si>
  <si>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</si>
  <si>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</si>
  <si>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</si>
  <si>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</si>
  <si>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</si>
  <si>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</si>
  <si>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</si>
  <si>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</si>
  <si>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</si>
  <si>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</si>
  <si>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</si>
  <si>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</si>
  <si>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</si>
  <si>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</si>
  <si>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</si>
  <si>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</si>
  <si>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</si>
  <si>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</si>
  <si>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</si>
  <si>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</si>
  <si>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</si>
  <si>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</si>
  <si>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</si>
  <si>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</si>
  <si>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</si>
  <si>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</si>
  <si>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</si>
  <si>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</si>
  <si>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</si>
  <si>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</si>
  <si>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</si>
  <si>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</si>
  <si>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</si>
  <si>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</si>
  <si>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</si>
  <si>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</si>
  <si>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</si>
  <si>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</si>
  <si>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</si>
  <si>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</si>
  <si>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</si>
  <si>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</si>
  <si>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</si>
  <si>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</si>
  <si>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</si>
  <si>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</si>
  <si>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</si>
  <si>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</si>
  <si>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</si>
  <si>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</si>
  <si>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</si>
  <si>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</si>
  <si>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</si>
  <si>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</si>
  <si>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</si>
  <si>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</si>
  <si>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</si>
  <si>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</si>
  <si>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</si>
  <si>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</si>
  <si>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</si>
  <si>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</si>
  <si>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</si>
  <si>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</si>
  <si>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</si>
  <si>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</si>
  <si>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</si>
  <si>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</si>
  <si>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</si>
  <si>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</si>
  <si>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</si>
  <si>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</si>
  <si>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</si>
  <si>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</si>
  <si>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</si>
  <si>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</si>
  <si>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</si>
  <si>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</si>
  <si>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</si>
  <si>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</si>
  <si>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</si>
  <si>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</si>
  <si>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</si>
  <si>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</si>
  <si>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</si>
  <si>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</si>
  <si>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</si>
  <si>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</si>
  <si>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</si>
  <si>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</si>
  <si>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</si>
  <si>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</si>
  <si>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</si>
  <si>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</si>
  <si>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</si>
  <si>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</si>
  <si>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</si>
  <si>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</si>
  <si>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</si>
  <si>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</si>
  <si>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</si>
  <si>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</si>
  <si>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</si>
  <si>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</si>
  <si>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</si>
  <si>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</si>
  <si>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</si>
  <si>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</si>
  <si>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</si>
  <si>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</si>
  <si>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</si>
  <si>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</si>
  <si>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</si>
  <si>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</si>
  <si>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</si>
  <si>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</si>
  <si>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</si>
  <si>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</si>
  <si>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</si>
  <si>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</si>
  <si>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</si>
  <si>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</si>
  <si>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</si>
  <si>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</si>
  <si>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</si>
  <si>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</si>
  <si>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</si>
  <si>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</si>
  <si>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</si>
  <si>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</si>
  <si>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</si>
  <si>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</si>
  <si>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</si>
  <si>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</si>
  <si>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</si>
  <si>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</si>
  <si>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</si>
  <si>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</si>
  <si>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</si>
  <si>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</si>
  <si>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</si>
  <si>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</si>
  <si>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</si>
  <si>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</si>
  <si>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</si>
  <si>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</si>
  <si>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</si>
  <si>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</si>
  <si>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</si>
  <si>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</si>
  <si>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</si>
  <si>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</si>
  <si>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</si>
  <si>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</si>
  <si>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</si>
  <si>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</si>
  <si>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</si>
  <si>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</si>
  <si>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</si>
  <si>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</si>
  <si>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</si>
  <si>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</si>
  <si>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</si>
  <si>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</si>
  <si>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</si>
  <si>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</si>
  <si>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</si>
  <si>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</si>
  <si>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</si>
  <si>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</si>
  <si>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</si>
  <si>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</si>
  <si>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</si>
  <si>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</si>
  <si>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</si>
  <si>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</si>
  <si>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</si>
  <si>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</si>
  <si>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</si>
  <si>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</si>
  <si>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</si>
  <si>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</si>
  <si>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</si>
  <si>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</si>
  <si>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</si>
  <si>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</si>
  <si>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</si>
  <si>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</si>
  <si>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</si>
  <si>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</si>
  <si>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</si>
  <si>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</si>
  <si>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</si>
  <si>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</si>
  <si>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</si>
  <si>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</si>
  <si>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</si>
  <si>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</si>
  <si>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</si>
  <si>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</si>
  <si>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</si>
  <si>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</si>
  <si>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</si>
  <si>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</si>
  <si>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</si>
  <si>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</si>
  <si>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</si>
  <si>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</si>
  <si>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</si>
  <si>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</si>
  <si>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</si>
  <si>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</si>
  <si>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</si>
  <si>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</si>
  <si>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</si>
  <si>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</si>
  <si>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</si>
  <si>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</si>
  <si>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</si>
  <si>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</si>
  <si>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</si>
  <si>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</si>
  <si>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</si>
  <si>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</si>
  <si>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</si>
  <si>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</si>
  <si>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</si>
  <si>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</si>
  <si>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</si>
  <si>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</si>
  <si>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</si>
  <si>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</si>
  <si>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</si>
  <si>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</si>
  <si>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</si>
  <si>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</si>
  <si>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</si>
  <si>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</si>
  <si>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</si>
  <si>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</si>
  <si>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</si>
  <si>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</si>
  <si>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</si>
  <si>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</si>
  <si>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</si>
  <si>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</si>
  <si>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</si>
  <si>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</si>
  <si>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</si>
  <si>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</si>
  <si>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</si>
  <si>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</si>
  <si>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</si>
  <si>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</si>
  <si>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</si>
  <si>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</si>
  <si>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</si>
  <si>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</si>
  <si>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</si>
  <si>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</si>
  <si>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</si>
  <si>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</si>
  <si>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</si>
  <si>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</si>
  <si>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</si>
  <si>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</si>
  <si>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</si>
  <si>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</si>
  <si>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</si>
  <si>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</si>
  <si>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</si>
  <si>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</si>
  <si>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</si>
  <si>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</si>
  <si>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</si>
  <si>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</si>
  <si>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</si>
  <si>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</si>
  <si>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</si>
  <si>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</si>
  <si>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</si>
  <si>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</si>
  <si>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</si>
  <si>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</si>
  <si>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</si>
  <si>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</si>
  <si>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</si>
  <si>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</si>
  <si>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</si>
  <si>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</si>
  <si>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</si>
  <si>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</si>
  <si>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</si>
  <si>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</si>
  <si>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</si>
  <si>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</si>
  <si>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</si>
  <si>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</si>
  <si>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</si>
  <si>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</si>
  <si>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</si>
  <si>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</si>
  <si>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</si>
  <si>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</si>
  <si>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</si>
  <si>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</si>
  <si>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</si>
  <si>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</si>
  <si>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</si>
  <si>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</si>
  <si>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</si>
  <si>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</si>
  <si>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</si>
  <si>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</si>
  <si>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</si>
  <si>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</si>
  <si>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</si>
  <si>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</si>
  <si>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</si>
  <si>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</si>
  <si>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</si>
  <si>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</si>
  <si>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</si>
  <si>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</si>
  <si>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</si>
  <si>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</si>
  <si>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</si>
  <si>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</si>
  <si>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</si>
  <si>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</si>
  <si>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</si>
  <si>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</si>
  <si>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</si>
  <si>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</si>
  <si>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</si>
  <si>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</si>
  <si>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</si>
  <si>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</si>
  <si>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</si>
  <si>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</si>
  <si>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</si>
  <si>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</si>
  <si>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</si>
  <si>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</si>
  <si>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</si>
  <si>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</si>
  <si>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</si>
  <si>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</si>
  <si>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</si>
  <si>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</si>
  <si>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</si>
  <si>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</si>
  <si>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</si>
  <si>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</si>
  <si>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</si>
  <si>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</si>
  <si>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</si>
  <si>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</si>
  <si>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</si>
  <si>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</si>
  <si>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</si>
  <si>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</si>
  <si>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</si>
  <si>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</si>
  <si>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</si>
  <si>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</si>
  <si>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</si>
  <si>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</si>
  <si>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</si>
  <si>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</si>
  <si>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</si>
  <si>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</si>
  <si>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</si>
  <si>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</si>
  <si>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</si>
  <si>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</si>
  <si>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</si>
  <si>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</si>
  <si>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</si>
  <si>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</si>
  <si>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</si>
  <si>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</si>
  <si>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</si>
  <si>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</si>
  <si>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</si>
  <si>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</si>
  <si>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</si>
  <si>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</si>
  <si>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</si>
  <si>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</si>
  <si>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</si>
  <si>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</si>
  <si>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</si>
  <si>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</si>
  <si>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</si>
  <si>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</si>
  <si>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</si>
  <si>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</si>
  <si>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</si>
  <si>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</si>
  <si>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</si>
  <si>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</si>
  <si>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</si>
  <si>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</si>
  <si>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</si>
  <si>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</si>
  <si>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</si>
  <si>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</si>
  <si>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</si>
  <si>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</si>
  <si>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</si>
  <si>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</si>
  <si>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</si>
  <si>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</si>
  <si>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</si>
  <si>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</si>
  <si>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</si>
  <si>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</si>
  <si>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</si>
  <si>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</si>
  <si>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</si>
  <si>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</si>
  <si>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</si>
  <si>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</si>
  <si>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</si>
  <si>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</si>
  <si>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</si>
  <si>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</si>
  <si>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</si>
  <si>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</si>
  <si>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</si>
  <si>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</si>
  <si>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</si>
  <si>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</si>
  <si>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</si>
  <si>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</si>
  <si>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</si>
  <si>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</si>
  <si>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</si>
  <si>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</si>
  <si>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</si>
  <si>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</si>
  <si>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</si>
  <si>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</si>
  <si>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</si>
  <si>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</si>
  <si>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</si>
  <si>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</si>
  <si>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</si>
  <si>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</si>
  <si>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</si>
  <si>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</si>
  <si>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</si>
  <si>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</si>
  <si>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</si>
  <si>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</si>
  <si>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</si>
  <si>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</si>
  <si>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</si>
  <si>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</si>
  <si>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</si>
  <si>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</si>
  <si>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</si>
  <si>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</si>
  <si>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</si>
  <si>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</si>
  <si>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</si>
  <si>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</si>
  <si>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</si>
  <si>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</si>
  <si>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</si>
  <si>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</si>
  <si>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</si>
  <si>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</si>
  <si>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</si>
  <si>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</si>
  <si>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</si>
  <si>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</si>
  <si>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</si>
  <si>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</si>
  <si>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</si>
  <si>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</si>
  <si>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</si>
  <si>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</si>
  <si>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</si>
  <si>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</si>
  <si>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</si>
  <si>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</si>
  <si>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</si>
  <si>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</si>
  <si>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</si>
  <si>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</si>
  <si>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</si>
  <si>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</si>
  <si>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</si>
  <si>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</si>
  <si>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</si>
  <si>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</si>
  <si>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</si>
  <si>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</si>
  <si>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</si>
  <si>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</si>
  <si>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</si>
  <si>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</si>
  <si>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</si>
  <si>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</si>
  <si>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</si>
  <si>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</si>
  <si>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</si>
  <si>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</si>
  <si>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</si>
  <si>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</si>
  <si>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</si>
  <si>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</si>
  <si>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</si>
  <si>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</si>
  <si>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</si>
  <si>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</si>
  <si>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</si>
  <si>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</si>
  <si>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</si>
  <si>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</si>
  <si>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</si>
  <si>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</si>
  <si>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</si>
  <si>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</si>
  <si>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</si>
  <si>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</si>
  <si>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</si>
  <si>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</si>
  <si>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</si>
  <si>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</si>
  <si>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</si>
  <si>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</si>
  <si>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</si>
  <si>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</si>
  <si>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</si>
  <si>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</si>
  <si>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</si>
  <si>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</si>
  <si>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</si>
  <si>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</si>
  <si>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</si>
  <si>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</si>
  <si>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</si>
  <si>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</si>
  <si>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</si>
  <si>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</si>
  <si>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</si>
  <si>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</si>
  <si>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</si>
  <si>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</si>
  <si>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</si>
  <si>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</si>
  <si>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</si>
  <si>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</si>
  <si>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</si>
  <si>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</si>
  <si>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</si>
  <si>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</si>
  <si>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</si>
  <si>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</si>
  <si>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</si>
  <si>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</si>
  <si>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</si>
  <si>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</si>
  <si>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</si>
  <si>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</si>
  <si>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</si>
  <si>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</si>
  <si>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</si>
  <si>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</si>
  <si>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</si>
  <si>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</si>
  <si>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</si>
  <si>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</si>
  <si>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</si>
  <si>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</si>
  <si>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</si>
  <si>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</si>
  <si>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</si>
  <si>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</si>
  <si>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</si>
  <si>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</si>
  <si>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</si>
  <si>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</si>
  <si>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</si>
  <si>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</si>
  <si>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</si>
  <si>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</si>
  <si>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</si>
  <si>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</si>
  <si>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</si>
  <si>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</si>
  <si>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</si>
  <si>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</si>
  <si>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</si>
  <si>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</si>
  <si>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</si>
  <si>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</si>
  <si>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</si>
  <si>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</si>
  <si>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</si>
  <si>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</si>
  <si>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</si>
  <si>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</si>
  <si>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</si>
  <si>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</si>
  <si>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</si>
  <si>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</si>
  <si>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</si>
  <si>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</si>
  <si>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</si>
  <si>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</si>
  <si>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</si>
  <si>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</si>
  <si>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</si>
  <si>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</si>
  <si>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</si>
  <si>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</si>
  <si>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</si>
  <si>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</si>
  <si>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</si>
  <si>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</si>
  <si>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</si>
  <si>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</si>
  <si>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</si>
  <si>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</si>
  <si>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</si>
  <si>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</si>
  <si>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</si>
  <si>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</si>
  <si>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</si>
  <si>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</si>
  <si>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</si>
  <si>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</si>
  <si>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</si>
  <si>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</si>
  <si>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</si>
  <si>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</si>
  <si>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</si>
  <si>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</si>
  <si>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</si>
  <si>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</si>
  <si>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</si>
  <si>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</si>
  <si>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</si>
  <si>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</si>
  <si>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</si>
  <si>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</si>
  <si>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</si>
  <si>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</si>
  <si>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</si>
  <si>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</si>
  <si>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</si>
  <si>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</si>
  <si>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</si>
  <si>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</si>
  <si>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</si>
  <si>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</si>
  <si>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</si>
  <si>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</si>
  <si>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</si>
  <si>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</si>
  <si>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</si>
  <si>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</si>
  <si>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</si>
  <si>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</si>
  <si>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</si>
  <si>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</si>
  <si>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</si>
  <si>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</si>
  <si>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</si>
  <si>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</si>
  <si>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</si>
  <si>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</si>
  <si>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</si>
  <si>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</si>
  <si>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</si>
  <si>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</si>
  <si>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</si>
  <si>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</si>
  <si>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</si>
  <si>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</si>
  <si>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</si>
  <si>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</si>
  <si>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</si>
  <si>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</si>
  <si>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</si>
  <si>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</si>
  <si>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</si>
  <si>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</si>
  <si>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</si>
  <si>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</si>
  <si>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</si>
  <si>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</si>
  <si>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</si>
  <si>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</si>
  <si>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</si>
  <si>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</si>
  <si>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</si>
  <si>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</si>
  <si>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</si>
  <si>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</si>
  <si>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</si>
  <si>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</si>
  <si>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</si>
  <si>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</si>
  <si>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</si>
  <si>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</si>
  <si>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</si>
  <si>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</si>
  <si>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</si>
  <si>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</si>
  <si>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</si>
  <si>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</si>
  <si>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</si>
  <si>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</si>
  <si>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</si>
  <si>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</si>
  <si>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</si>
  <si>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</si>
  <si>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</si>
  <si>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</si>
  <si>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</si>
  <si>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</si>
  <si>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</si>
  <si>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</si>
  <si>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</si>
  <si>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</si>
  <si>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</si>
  <si>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</si>
  <si>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</si>
  <si>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</si>
  <si>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</si>
  <si>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</si>
  <si>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</si>
  <si>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</si>
  <si>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</si>
  <si>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</si>
  <si>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</si>
  <si>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</si>
  <si>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</si>
  <si>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</si>
  <si>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</si>
  <si>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</si>
  <si>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</si>
  <si>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</si>
  <si>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</si>
  <si>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</si>
  <si>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</si>
  <si>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</si>
  <si>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</si>
  <si>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</si>
  <si>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</si>
  <si>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</si>
  <si>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</si>
  <si>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</si>
  <si>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</si>
  <si>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</si>
  <si>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</si>
  <si>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</si>
  <si>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</si>
  <si>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</si>
  <si>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</si>
  <si>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</si>
  <si>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</si>
  <si>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</si>
  <si>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</si>
  <si>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</si>
  <si>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</si>
  <si>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</si>
  <si>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</si>
  <si>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</si>
  <si>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</si>
  <si>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</si>
  <si>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</si>
  <si>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</si>
  <si>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</si>
  <si>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</si>
  <si>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</si>
  <si>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</si>
  <si>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</si>
  <si>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</si>
  <si>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</si>
  <si>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</si>
  <si>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</si>
  <si>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</si>
  <si>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</si>
  <si>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</si>
  <si>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</si>
  <si>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</si>
  <si>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</si>
  <si>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</si>
  <si>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</si>
  <si>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</si>
  <si>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</si>
  <si>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</si>
  <si>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</si>
  <si>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</si>
  <si>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</si>
  <si>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</si>
  <si>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</si>
  <si>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</si>
  <si>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</si>
  <si>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</si>
  <si>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</si>
  <si>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</si>
  <si>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</si>
  <si>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</si>
  <si>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</si>
  <si>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</si>
  <si>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</si>
  <si>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</si>
  <si>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</si>
  <si>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</si>
  <si>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</si>
  <si>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</si>
  <si>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</si>
  <si>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</si>
  <si>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</si>
  <si>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</si>
  <si>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</si>
  <si>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</si>
  <si>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</si>
  <si>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</si>
  <si>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</si>
  <si>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</si>
  <si>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</si>
  <si>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</si>
  <si>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</si>
  <si>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</si>
  <si>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</si>
  <si>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</si>
  <si>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</si>
  <si>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</si>
  <si>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</si>
  <si>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</si>
  <si>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</si>
  <si>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</si>
  <si>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</si>
  <si>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</si>
  <si>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</si>
  <si>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</si>
  <si>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</si>
  <si>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</si>
  <si>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</si>
  <si>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</si>
  <si>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</si>
  <si>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</si>
  <si>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</si>
  <si>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</si>
  <si>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</si>
  <si>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</si>
  <si>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</si>
  <si>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</si>
  <si>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</si>
  <si>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</si>
  <si>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</si>
  <si>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</si>
  <si>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</si>
  <si>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</si>
  <si>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</si>
  <si>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</si>
  <si>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</si>
  <si>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</si>
  <si>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</si>
  <si>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</si>
  <si>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</si>
  <si>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</si>
  <si>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</si>
  <si>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</si>
  <si>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</si>
  <si>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</si>
  <si>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</si>
  <si>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</si>
  <si>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</si>
  <si>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</si>
  <si>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</si>
  <si>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</si>
  <si>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</si>
  <si>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</si>
  <si>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</si>
  <si>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</si>
  <si>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</si>
  <si>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</si>
  <si>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</si>
  <si>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</si>
  <si>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</si>
  <si>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</si>
  <si>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</si>
  <si>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</si>
  <si>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</si>
  <si>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</si>
  <si>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</si>
  <si>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</si>
  <si>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</si>
  <si>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</si>
  <si>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</si>
  <si>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</si>
  <si>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</si>
  <si>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</si>
  <si>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</si>
  <si>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</si>
  <si>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</si>
  <si>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</si>
  <si>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</si>
  <si>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</si>
  <si>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</si>
  <si>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</si>
  <si>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</si>
  <si>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</si>
  <si>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</si>
  <si>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</si>
  <si>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</si>
  <si>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</si>
  <si>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</si>
  <si>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</si>
  <si>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</si>
  <si>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</si>
  <si>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</si>
  <si>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</si>
  <si>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</si>
  <si>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</si>
  <si>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</si>
  <si>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</si>
  <si>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</si>
  <si>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</si>
  <si>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</si>
  <si>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</si>
  <si>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</si>
  <si>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</si>
  <si>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</si>
  <si>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</si>
  <si>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</si>
  <si>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</si>
  <si>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</si>
  <si>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</si>
  <si>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</si>
  <si>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</si>
  <si>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</si>
  <si>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</si>
  <si>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</si>
  <si>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</si>
  <si>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</si>
  <si>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</si>
  <si>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</si>
  <si>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</si>
  <si>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</si>
  <si>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</si>
  <si>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</si>
  <si>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</si>
  <si>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</si>
  <si>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</si>
  <si>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</si>
  <si>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</si>
  <si>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</si>
  <si>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</si>
  <si>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</si>
  <si>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</si>
  <si>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</si>
  <si>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</si>
  <si>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</si>
  <si>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</si>
  <si>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</si>
  <si>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</si>
  <si>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</si>
  <si>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</si>
  <si>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</si>
  <si>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</si>
  <si>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</si>
  <si>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</si>
  <si>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</si>
  <si>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</si>
  <si>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</si>
  <si>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</si>
  <si>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</si>
  <si>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</si>
  <si>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</si>
  <si>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</si>
  <si>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</si>
  <si>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</si>
  <si>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</si>
  <si>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</si>
  <si>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</si>
  <si>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</si>
  <si>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</si>
  <si>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</si>
  <si>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</si>
  <si>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</si>
  <si>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</si>
  <si>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</si>
  <si>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</si>
  <si>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</si>
  <si>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</si>
  <si>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</si>
  <si>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</si>
  <si>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</si>
  <si>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</si>
  <si>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</si>
  <si>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</si>
  <si>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</si>
  <si>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</si>
  <si>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</si>
  <si>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</si>
  <si>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</si>
  <si>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</si>
  <si>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</si>
  <si>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</si>
  <si>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</si>
  <si>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</si>
  <si>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</si>
  <si>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</si>
  <si>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</si>
  <si>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</si>
  <si>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</si>
  <si>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</si>
  <si>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</si>
  <si>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</si>
  <si>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</si>
  <si>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</si>
  <si>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</si>
  <si>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</si>
  <si>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</si>
  <si>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</si>
  <si>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</si>
  <si>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</si>
  <si>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</si>
  <si>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</si>
  <si>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</si>
  <si>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</si>
  <si>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</si>
  <si>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</si>
  <si>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</si>
  <si>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</si>
  <si>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</si>
  <si>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</si>
  <si>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</si>
  <si>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</si>
  <si>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</si>
  <si>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</si>
  <si>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</si>
  <si>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</si>
  <si>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</si>
  <si>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</si>
  <si>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</si>
  <si>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</si>
  <si>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</si>
  <si>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</si>
  <si>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</si>
  <si>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</si>
  <si>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</si>
  <si>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</si>
  <si>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</si>
  <si>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</si>
  <si>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</si>
  <si>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</si>
  <si>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</si>
  <si>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</si>
  <si>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</si>
  <si>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</si>
  <si>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</si>
  <si>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</si>
  <si>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</si>
  <si>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</si>
  <si>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</si>
  <si>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</si>
  <si>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</si>
  <si>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</si>
  <si>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</si>
  <si>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</si>
  <si>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</si>
  <si>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</si>
  <si>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</si>
  <si>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</si>
  <si>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</si>
  <si>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</si>
  <si>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</si>
  <si>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</si>
  <si>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</si>
  <si>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</si>
  <si>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</si>
  <si>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</si>
  <si>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</si>
  <si>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</si>
  <si>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</si>
  <si>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</si>
  <si>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</si>
  <si>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</si>
  <si>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</si>
  <si>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</si>
  <si>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</si>
  <si>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</si>
  <si>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</si>
  <si>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</si>
  <si>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</si>
  <si>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</si>
  <si>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</si>
  <si>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</si>
  <si>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</si>
  <si>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</si>
  <si>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</si>
  <si>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</si>
  <si>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</si>
  <si>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</si>
  <si>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</si>
  <si>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</si>
  <si>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</si>
  <si>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</si>
  <si>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</si>
  <si>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</si>
  <si>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</si>
  <si>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</si>
  <si>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</si>
  <si>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</si>
  <si>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</si>
  <si>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</si>
  <si>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</si>
  <si>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</si>
  <si>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</si>
  <si>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</si>
  <si>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</si>
  <si>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</si>
  <si>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</si>
  <si>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</si>
  <si>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</si>
  <si>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</si>
  <si>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</si>
  <si>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</si>
  <si>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</si>
  <si>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</si>
  <si>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</si>
  <si>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</si>
  <si>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</si>
  <si>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</si>
  <si>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</si>
  <si>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</si>
  <si>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</si>
  <si>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</si>
  <si>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</si>
  <si>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</si>
  <si>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</si>
  <si>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</si>
  <si>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</si>
  <si>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</si>
  <si>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</si>
  <si>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</si>
  <si>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</si>
  <si>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</si>
  <si>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</si>
  <si>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</si>
  <si>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</si>
  <si>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</si>
  <si>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</si>
  <si>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</si>
  <si>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</si>
  <si>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</si>
  <si>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</si>
  <si>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</si>
  <si>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</si>
  <si>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</si>
  <si>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</si>
  <si>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</si>
  <si>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</si>
  <si>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</si>
  <si>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</si>
  <si>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</si>
  <si>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</si>
  <si>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</si>
  <si>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</si>
  <si>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</si>
  <si>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</si>
  <si>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</si>
  <si>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</si>
  <si>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</si>
  <si>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</si>
  <si>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</si>
  <si>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</si>
  <si>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</si>
  <si>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</si>
  <si>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</si>
  <si>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</si>
  <si>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</si>
  <si>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</si>
  <si>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</si>
  <si>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</si>
  <si>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</si>
  <si>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</si>
  <si>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</si>
  <si>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</si>
  <si>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</si>
  <si>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</si>
  <si>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</si>
  <si>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</si>
  <si>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</si>
  <si>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</si>
  <si>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</si>
  <si>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</si>
  <si>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</si>
  <si>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</si>
  <si>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</si>
  <si>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</si>
  <si>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</si>
  <si>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</si>
  <si>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</si>
  <si>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</si>
  <si>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</si>
  <si>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</si>
  <si>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</si>
  <si>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</si>
  <si>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</si>
  <si>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</si>
  <si>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</si>
  <si>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</si>
  <si>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</si>
  <si>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</si>
  <si>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</si>
  <si>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</si>
  <si>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</si>
  <si>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</si>
  <si>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</si>
  <si>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</si>
  <si>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</si>
  <si>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</si>
  <si>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</si>
  <si>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</si>
  <si>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</si>
  <si>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</si>
  <si>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</si>
  <si>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</si>
  <si>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</si>
  <si>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</si>
  <si>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</si>
  <si>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</si>
  <si>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</si>
  <si>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</si>
  <si>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</si>
  <si>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</si>
  <si>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</si>
  <si>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</si>
  <si>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</si>
  <si>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</si>
  <si>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</si>
  <si>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</si>
  <si>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</si>
  <si>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</si>
  <si>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</si>
  <si>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</si>
  <si>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</si>
  <si>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</si>
  <si>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</si>
  <si>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</si>
  <si>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</si>
  <si>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</si>
  <si>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</si>
  <si>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</si>
  <si>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</si>
  <si>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</si>
  <si>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</si>
  <si>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</si>
  <si>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</si>
  <si>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</si>
  <si>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</si>
  <si>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</si>
  <si>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</si>
  <si>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</si>
  <si>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</si>
  <si>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</si>
  <si>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</si>
  <si>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</si>
  <si>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</si>
  <si>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</si>
  <si>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</si>
  <si>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</si>
  <si>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</si>
  <si>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</si>
  <si>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</si>
  <si>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</si>
  <si>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</si>
  <si>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</si>
  <si>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</si>
  <si>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</si>
  <si>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</si>
  <si>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</si>
  <si>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</si>
  <si>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</si>
  <si>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</si>
  <si>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</si>
  <si>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</si>
  <si>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</si>
  <si>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</si>
  <si>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</si>
  <si>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</si>
  <si>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</si>
  <si>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</si>
  <si>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</si>
  <si>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</si>
  <si>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</si>
  <si>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</si>
  <si>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</si>
  <si>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</si>
  <si>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</si>
  <si>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</si>
  <si>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</si>
  <si>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</si>
  <si>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</si>
  <si>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</si>
  <si>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</si>
  <si>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</si>
  <si>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</si>
  <si>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</si>
  <si>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</si>
  <si>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</si>
  <si>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</si>
  <si>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</si>
  <si>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</si>
  <si>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</si>
  <si>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</si>
  <si>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</si>
  <si>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</si>
  <si>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</si>
  <si>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</si>
  <si>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</si>
  <si>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</si>
  <si>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</si>
  <si>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</si>
  <si>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</si>
  <si>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</si>
  <si>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</si>
  <si>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</si>
  <si>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</si>
  <si>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</si>
  <si>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</si>
  <si>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</si>
  <si>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</si>
  <si>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</si>
  <si>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</si>
  <si>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</si>
  <si>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</si>
  <si>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</si>
  <si>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</si>
  <si>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</si>
  <si>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</si>
  <si>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</si>
  <si>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</si>
  <si>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</si>
  <si>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</si>
  <si>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</si>
  <si>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</si>
  <si>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</si>
  <si>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</si>
  <si>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</si>
  <si>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</si>
  <si>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</si>
  <si>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</si>
  <si>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</si>
  <si>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</si>
  <si>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</si>
  <si>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</si>
  <si>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</si>
  <si>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</si>
  <si>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</si>
  <si>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</si>
  <si>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</si>
  <si>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</si>
  <si>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</si>
  <si>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</si>
  <si>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</si>
  <si>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</si>
  <si>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</si>
  <si>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</si>
  <si>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</si>
  <si>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</si>
  <si>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</si>
  <si>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</si>
  <si>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</si>
  <si>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</si>
  <si>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</si>
  <si>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</si>
  <si>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</si>
  <si>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</si>
  <si>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</si>
  <si>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</si>
  <si>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</si>
  <si>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</si>
  <si>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</si>
  <si>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</si>
  <si>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</si>
  <si>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</si>
  <si>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</si>
  <si>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</si>
  <si>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</si>
  <si>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</si>
  <si>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</si>
  <si>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</si>
  <si>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</si>
  <si>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</si>
  <si>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</si>
  <si>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</si>
  <si>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</si>
  <si>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</si>
  <si>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</si>
  <si>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</si>
  <si>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</si>
  <si>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</si>
  <si>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</si>
  <si>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</si>
  <si>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</si>
  <si>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</si>
  <si>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</si>
  <si>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</si>
  <si>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</si>
  <si>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</si>
  <si>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</si>
  <si>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</si>
  <si>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</si>
  <si>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</si>
  <si>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</si>
  <si>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</si>
  <si>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</si>
  <si>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</si>
  <si>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</si>
  <si>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</si>
  <si>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</si>
  <si>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</si>
  <si>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</si>
  <si>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</si>
  <si>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</si>
  <si>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</si>
  <si>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</si>
  <si>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</si>
  <si>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</si>
  <si>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</si>
  <si>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</si>
  <si>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</si>
  <si>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</si>
  <si>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</si>
  <si>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</si>
  <si>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</si>
  <si>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</si>
  <si>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</si>
  <si>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</si>
  <si>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</si>
  <si>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</si>
  <si>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</si>
  <si>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</si>
  <si>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</si>
  <si>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</si>
  <si>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</si>
  <si>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</si>
  <si>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</si>
  <si>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</si>
  <si>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</si>
  <si>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</si>
  <si>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</si>
  <si>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</si>
  <si>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</si>
  <si>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</si>
  <si>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</si>
  <si>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</si>
  <si>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</si>
  <si>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</si>
  <si>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</si>
  <si>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</si>
  <si>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</si>
  <si>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</si>
  <si>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</si>
  <si>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</si>
  <si>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</si>
  <si>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</si>
  <si>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</si>
  <si>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</si>
  <si>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</si>
  <si>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</si>
  <si>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</si>
  <si>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</si>
  <si>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</si>
  <si>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</si>
  <si>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</si>
  <si>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</si>
  <si>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</si>
  <si>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</si>
  <si>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</si>
  <si>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</si>
  <si>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</si>
  <si>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</si>
  <si>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</si>
  <si>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</si>
  <si>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</si>
  <si>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</si>
  <si>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</si>
  <si>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</si>
  <si>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</si>
  <si>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</si>
  <si>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</si>
  <si>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</si>
  <si>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</si>
  <si>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</si>
  <si>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</si>
  <si>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</si>
  <si>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</si>
  <si>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</si>
  <si>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</si>
  <si>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</si>
  <si>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</si>
  <si>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</si>
  <si>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</si>
  <si>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</si>
  <si>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</si>
  <si>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</si>
  <si>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</si>
  <si>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</si>
  <si>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</si>
  <si>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</si>
  <si>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</si>
  <si>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</si>
  <si>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</si>
  <si>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</si>
  <si>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</si>
  <si>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</si>
  <si>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</si>
  <si>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</si>
  <si>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</si>
  <si>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</si>
  <si>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</si>
  <si>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</si>
  <si>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</si>
  <si>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</si>
  <si>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</si>
  <si>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</si>
  <si>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</si>
  <si>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</si>
  <si>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</si>
  <si>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</si>
  <si>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</si>
  <si>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</si>
  <si>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</si>
  <si>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</si>
  <si>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</si>
  <si>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</si>
  <si>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</si>
  <si>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</si>
  <si>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</si>
  <si>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</si>
  <si>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</si>
  <si>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</si>
  <si>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</si>
  <si>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</si>
  <si>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</si>
  <si>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</si>
  <si>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</si>
  <si>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</si>
  <si>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</si>
  <si>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</si>
  <si>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</si>
  <si>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</si>
  <si>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</si>
  <si>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</si>
  <si>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</si>
  <si>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</si>
  <si>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</si>
  <si>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</si>
  <si>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</si>
  <si>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</si>
  <si>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</si>
  <si>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</si>
  <si>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</si>
  <si>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</si>
  <si>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</si>
  <si>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</si>
  <si>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</si>
  <si>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</si>
  <si>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</si>
  <si>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</si>
  <si>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</si>
  <si>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</si>
  <si>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</si>
  <si>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</si>
  <si>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</si>
  <si>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</si>
  <si>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</si>
  <si>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</si>
  <si>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</si>
  <si>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</si>
  <si>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</si>
  <si>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</si>
  <si>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</si>
  <si>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</si>
  <si>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</si>
  <si>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</si>
  <si>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</si>
  <si>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</si>
  <si>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</si>
  <si>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</si>
  <si>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</si>
  <si>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</si>
  <si>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</si>
  <si>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</si>
  <si>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</si>
  <si>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</si>
  <si>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</si>
  <si>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</si>
  <si>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</si>
  <si>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</si>
  <si>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</si>
  <si>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</si>
  <si>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</si>
  <si>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</si>
  <si>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</si>
  <si>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</si>
  <si>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</si>
  <si>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</si>
  <si>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</si>
  <si>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</si>
  <si>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</si>
  <si>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</si>
  <si>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</si>
  <si>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</si>
  <si>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</si>
  <si>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</si>
  <si>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</si>
  <si>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</si>
  <si>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</si>
  <si>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</si>
  <si>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</si>
  <si>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</si>
  <si>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</si>
  <si>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</si>
  <si>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</si>
  <si>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</si>
  <si>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</si>
  <si>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</si>
  <si>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</si>
  <si>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</si>
  <si>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</si>
  <si>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</si>
  <si>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</si>
  <si>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</si>
  <si>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</si>
  <si>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</si>
  <si>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</si>
  <si>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</si>
  <si>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</si>
  <si>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</si>
  <si>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</si>
  <si>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</si>
  <si>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</si>
  <si>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</si>
  <si>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</si>
  <si>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</si>
  <si>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</si>
  <si>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</si>
  <si>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</si>
  <si>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</si>
  <si>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</si>
  <si>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</si>
  <si>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</si>
  <si>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</si>
  <si>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</si>
  <si>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</si>
  <si>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</si>
  <si>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</si>
  <si>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</si>
  <si>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</si>
  <si>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</si>
  <si>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</si>
  <si>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</si>
  <si>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</si>
  <si>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</si>
  <si>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</si>
  <si>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</si>
  <si>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</si>
  <si>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</si>
  <si>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</si>
  <si>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</si>
  <si>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</si>
  <si>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</si>
  <si>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</si>
  <si>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</si>
  <si>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</si>
  <si>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</si>
  <si>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</si>
  <si>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</si>
  <si>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</si>
  <si>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</si>
  <si>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</si>
  <si>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</si>
  <si>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</si>
  <si>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</si>
  <si>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</si>
  <si>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</si>
  <si>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</si>
  <si>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</si>
  <si>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</si>
  <si>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</si>
  <si>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</si>
  <si>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</si>
  <si>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</si>
  <si>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</si>
  <si>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</si>
  <si>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</si>
  <si>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</si>
  <si>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</si>
  <si>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</si>
  <si>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</si>
  <si>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</si>
  <si>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</si>
  <si>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</si>
  <si>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</si>
  <si>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</si>
  <si>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</si>
  <si>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</si>
  <si>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</si>
  <si>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</si>
  <si>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</si>
  <si>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</si>
  <si>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</si>
  <si>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</si>
  <si>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</si>
  <si>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</si>
  <si>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</si>
  <si>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</si>
  <si>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</si>
  <si>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</si>
  <si>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</si>
  <si>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</si>
  <si>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</si>
  <si>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</si>
  <si>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</si>
  <si>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</si>
  <si>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</si>
  <si>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</si>
  <si>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</si>
  <si>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</si>
  <si>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</si>
  <si>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</si>
  <si>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</si>
  <si>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</si>
  <si>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</si>
  <si>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</si>
  <si>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</si>
  <si>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</si>
  <si>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</si>
  <si>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</si>
  <si>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</si>
  <si>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</si>
  <si>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</si>
  <si>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</si>
  <si>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</si>
  <si>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</si>
  <si>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</si>
  <si>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</si>
  <si>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</si>
  <si>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</si>
  <si>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</si>
  <si>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</si>
  <si>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</si>
  <si>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</si>
  <si>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</si>
  <si>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</si>
  <si>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</si>
  <si>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</si>
  <si>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</si>
  <si>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</si>
  <si>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</si>
  <si>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</si>
  <si>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</si>
  <si>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</si>
  <si>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</si>
  <si>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</si>
  <si>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</si>
  <si>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</si>
  <si>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</si>
  <si>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</si>
  <si>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</si>
  <si>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</si>
  <si>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</si>
  <si>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</si>
  <si>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</si>
  <si>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</si>
  <si>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</si>
  <si>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</si>
  <si>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</si>
  <si>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</si>
  <si>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</si>
  <si>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</si>
  <si>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</si>
  <si>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</si>
  <si>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</si>
  <si>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</si>
  <si>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</si>
  <si>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</si>
  <si>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</si>
  <si>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</si>
  <si>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</si>
  <si>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</si>
  <si>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</si>
  <si>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</si>
  <si>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</si>
  <si>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</si>
  <si>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</si>
  <si>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</si>
  <si>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</si>
  <si>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</si>
  <si>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</si>
  <si>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</si>
  <si>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</si>
  <si>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</si>
  <si>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</si>
  <si>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</si>
  <si>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</si>
  <si>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</si>
  <si>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</si>
  <si>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</si>
  <si>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</si>
  <si>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</si>
  <si>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</si>
  <si>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</si>
  <si>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</si>
  <si>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</si>
  <si>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</si>
  <si>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</si>
  <si>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</si>
  <si>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</si>
  <si>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</si>
  <si>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</si>
  <si>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</si>
  <si>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</si>
  <si>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</si>
  <si>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</si>
  <si>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</si>
  <si>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</si>
  <si>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</si>
  <si>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</si>
  <si>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</si>
  <si>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</si>
  <si>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</si>
  <si>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</si>
  <si>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</si>
  <si>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</si>
  <si>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</si>
  <si>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</si>
  <si>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</si>
  <si>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</si>
  <si>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</si>
  <si>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</si>
  <si>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</si>
  <si>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</si>
  <si>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</si>
  <si>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</si>
  <si>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</si>
  <si>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</si>
  <si>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</si>
  <si>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</si>
  <si>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</si>
  <si>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</si>
  <si>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</si>
  <si>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</si>
  <si>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</si>
  <si>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</si>
  <si>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</si>
  <si>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</si>
  <si>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</si>
  <si>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</si>
  <si>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</si>
  <si>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</si>
  <si>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</si>
  <si>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</si>
  <si>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</si>
  <si>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</si>
  <si>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</si>
  <si>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</si>
  <si>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</si>
  <si>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</si>
  <si>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</si>
  <si>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</si>
  <si>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</si>
  <si>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</si>
  <si>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</si>
  <si>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</si>
  <si>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</si>
  <si>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</si>
  <si>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</si>
  <si>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</si>
  <si>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</si>
  <si>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</si>
  <si>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</si>
  <si>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</si>
  <si>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</si>
  <si>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</si>
  <si>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</si>
  <si>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</si>
  <si>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</si>
  <si>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</si>
  <si>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</si>
  <si>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</si>
  <si>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</si>
  <si>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</si>
  <si>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</si>
  <si>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</si>
  <si>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</si>
  <si>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</si>
  <si>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</si>
  <si>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</si>
  <si>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</si>
  <si>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</si>
  <si>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</si>
  <si>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</si>
  <si>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</si>
  <si>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</si>
  <si>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</si>
  <si>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</si>
  <si>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</si>
  <si>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</si>
  <si>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</si>
  <si>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</si>
  <si>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</si>
  <si>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</si>
  <si>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</si>
  <si>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</si>
  <si>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</si>
  <si>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</si>
  <si>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</si>
  <si>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</si>
  <si>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</si>
  <si>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</si>
  <si>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</si>
  <si>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</si>
  <si>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</si>
  <si>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</si>
  <si>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</si>
  <si>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</si>
  <si>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</si>
  <si>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</si>
  <si>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</si>
  <si>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</si>
  <si>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</si>
  <si>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</si>
  <si>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</si>
  <si>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</si>
  <si>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</si>
  <si>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</si>
  <si>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</si>
  <si>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</si>
  <si>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</si>
  <si>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</si>
  <si>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</si>
  <si>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</si>
  <si>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</si>
  <si>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</si>
  <si>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</si>
  <si>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</si>
  <si>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</si>
  <si>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</si>
  <si>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</si>
  <si>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</si>
  <si>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</si>
  <si>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</si>
  <si>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</si>
  <si>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</si>
  <si>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</si>
  <si>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</si>
  <si>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</si>
  <si>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</si>
  <si>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</si>
  <si>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</si>
  <si>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</si>
  <si>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</si>
  <si>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</si>
  <si>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</si>
  <si>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</si>
  <si>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</si>
  <si>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</si>
  <si>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</si>
  <si>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</si>
  <si>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</si>
  <si>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</si>
  <si>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</si>
  <si>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</si>
  <si>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</si>
  <si>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</si>
  <si>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</si>
  <si>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</si>
  <si>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</si>
  <si>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</si>
  <si>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</si>
  <si>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</si>
  <si>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</si>
  <si>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</si>
  <si>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</si>
  <si>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</si>
  <si>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</si>
  <si>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</si>
  <si>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</si>
  <si>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</si>
  <si>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</si>
  <si>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</si>
  <si>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</si>
  <si>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</si>
  <si>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</si>
  <si>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</si>
  <si>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</si>
  <si>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</si>
  <si>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</si>
  <si>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</si>
  <si>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</si>
  <si>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</si>
  <si>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</si>
  <si>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</si>
  <si>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</si>
  <si>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</si>
  <si>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</si>
  <si>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</si>
  <si>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</si>
  <si>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</si>
  <si>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</si>
  <si>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</si>
  <si>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</si>
  <si>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</si>
  <si>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</si>
  <si>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</si>
  <si>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</si>
  <si>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</si>
  <si>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</si>
  <si>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</si>
  <si>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</si>
  <si>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</si>
  <si>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</si>
  <si>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</si>
  <si>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</si>
  <si>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</si>
  <si>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</si>
  <si>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</si>
  <si>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</si>
  <si>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</si>
  <si>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</si>
  <si>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</si>
  <si>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</si>
  <si>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</si>
  <si>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</si>
  <si>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</si>
  <si>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</si>
  <si>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</si>
  <si>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</si>
  <si>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</si>
  <si>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</si>
  <si>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</si>
  <si>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</si>
  <si>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</si>
  <si>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</si>
  <si>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</si>
  <si>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</si>
  <si>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</si>
  <si>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</si>
  <si>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</si>
  <si>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</si>
  <si>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</si>
  <si>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</si>
  <si>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</si>
  <si>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</si>
  <si>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</si>
  <si>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</si>
  <si>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</si>
  <si>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</si>
  <si>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</si>
  <si>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</si>
  <si>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</si>
  <si>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</si>
  <si>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</si>
  <si>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</si>
  <si>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</si>
  <si>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</si>
  <si>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</si>
  <si>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</si>
  <si>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</si>
  <si>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</si>
  <si>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</si>
  <si>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</si>
  <si>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</si>
  <si>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</si>
  <si>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</si>
  <si>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</si>
  <si>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</si>
  <si>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</si>
  <si>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</si>
  <si>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</si>
  <si>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</si>
  <si>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</si>
  <si>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</si>
  <si>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</si>
  <si>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</si>
  <si>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</si>
  <si>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</si>
  <si>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</si>
  <si>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</si>
  <si>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</si>
  <si>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</si>
  <si>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</si>
  <si>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</si>
  <si>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</si>
  <si>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</si>
  <si>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</si>
  <si>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</si>
  <si>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</si>
  <si>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</si>
  <si>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</si>
  <si>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</si>
  <si>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</si>
  <si>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</si>
  <si>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</si>
  <si>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</si>
  <si>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</si>
  <si>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</si>
  <si>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</si>
  <si>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</si>
  <si>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</si>
  <si>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</si>
  <si>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</si>
  <si>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</si>
  <si>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</si>
  <si>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</si>
  <si>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</si>
  <si>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</si>
  <si>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</si>
  <si>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</si>
  <si>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</si>
  <si>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</si>
  <si>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</si>
  <si>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</si>
  <si>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</si>
  <si>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</si>
  <si>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</si>
  <si>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</si>
  <si>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</si>
  <si>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</si>
  <si>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</si>
  <si>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</si>
  <si>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</si>
  <si>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</si>
  <si>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</si>
  <si>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</si>
  <si>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</si>
  <si>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</si>
  <si>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</si>
  <si>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</si>
  <si>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</si>
  <si>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</si>
  <si>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</si>
  <si>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</si>
  <si>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</si>
  <si>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</si>
  <si>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</si>
  <si>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</si>
  <si>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</si>
  <si>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</si>
  <si>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</si>
  <si>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</si>
  <si>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</si>
  <si>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</si>
  <si>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</si>
  <si>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</si>
  <si>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</si>
  <si>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</si>
  <si>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</si>
  <si>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</si>
  <si>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</si>
  <si>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</si>
  <si>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</si>
  <si>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</si>
  <si>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</si>
  <si>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</si>
  <si>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</si>
  <si>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</si>
  <si>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</si>
  <si>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</si>
  <si>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</si>
  <si>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</si>
  <si>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</si>
  <si>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</si>
  <si>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</si>
  <si>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</si>
  <si>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</si>
  <si>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</si>
  <si>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</si>
  <si>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</si>
  <si>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</si>
  <si>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</si>
  <si>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</si>
  <si>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</si>
  <si>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</si>
  <si>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</si>
  <si>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</si>
  <si>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</si>
  <si>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</si>
  <si>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</si>
  <si>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</si>
  <si>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</si>
  <si>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</si>
  <si>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</si>
  <si>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</si>
  <si>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</si>
  <si>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</si>
  <si>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</si>
  <si>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</si>
  <si>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</si>
  <si>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</si>
  <si>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</si>
  <si>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</si>
  <si>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</si>
  <si>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</si>
  <si>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</si>
  <si>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</si>
  <si>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</si>
  <si>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</si>
  <si>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</si>
  <si>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</si>
  <si>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</si>
  <si>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</si>
  <si>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</si>
  <si>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</si>
  <si>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</si>
  <si>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</si>
  <si>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</si>
  <si>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</si>
  <si>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</si>
  <si>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</si>
  <si>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</si>
  <si>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</si>
  <si>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</si>
  <si>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</si>
  <si>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</si>
  <si>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</si>
  <si>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</si>
  <si>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</si>
  <si>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</si>
  <si>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</si>
  <si>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</si>
  <si>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</si>
  <si>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</si>
  <si>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</si>
  <si>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</si>
  <si>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</si>
  <si>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</si>
  <si>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</si>
  <si>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</si>
  <si>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</si>
  <si>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</si>
  <si>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</si>
  <si>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</si>
  <si>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</si>
  <si>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</si>
  <si>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</si>
  <si>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</si>
  <si>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</si>
  <si>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</si>
  <si>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</si>
  <si>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</si>
  <si>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</si>
  <si>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</si>
  <si>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</si>
  <si>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</si>
  <si>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</si>
  <si>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</si>
  <si>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</si>
  <si>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</si>
  <si>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</si>
  <si>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</si>
  <si>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</si>
  <si>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</si>
  <si>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</si>
  <si>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</si>
  <si>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</si>
  <si>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</si>
  <si>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</si>
  <si>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</si>
  <si>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</si>
  <si>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</si>
  <si>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</si>
  <si>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</si>
  <si>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</si>
  <si>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</si>
  <si>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</si>
  <si>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</si>
  <si>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</si>
  <si>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</si>
  <si>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</si>
  <si>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</si>
  <si>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</si>
  <si>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</si>
  <si>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</si>
  <si>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</si>
  <si>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</si>
  <si>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</si>
  <si>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</si>
  <si>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</si>
  <si>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</si>
  <si>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</si>
  <si>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</si>
  <si>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</si>
  <si>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</si>
  <si>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</si>
  <si>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</si>
  <si>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</si>
  <si>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</si>
  <si>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</si>
  <si>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</si>
  <si>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</si>
  <si>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</si>
  <si>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</si>
  <si>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</si>
  <si>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</si>
  <si>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</si>
  <si>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</si>
  <si>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</si>
  <si>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</si>
  <si>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</si>
  <si>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</si>
  <si>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</si>
  <si>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</si>
  <si>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</si>
  <si>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</si>
  <si>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</si>
  <si>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</si>
  <si>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</si>
  <si>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</si>
  <si>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</si>
  <si>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</si>
  <si>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</si>
  <si>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</si>
  <si>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</si>
  <si>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</si>
  <si>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</si>
  <si>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</si>
  <si>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</si>
  <si>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</si>
  <si>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</si>
  <si>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</si>
  <si>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</si>
  <si>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</si>
  <si>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</si>
  <si>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</si>
  <si>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</si>
  <si>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</si>
  <si>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</si>
  <si>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</si>
  <si>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</si>
  <si>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</si>
  <si>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</si>
  <si>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</si>
  <si>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</si>
  <si>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</si>
  <si>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</si>
  <si>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</si>
  <si>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</si>
  <si>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</si>
  <si>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</si>
  <si>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</si>
  <si>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</si>
  <si>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</si>
  <si>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</si>
  <si>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</si>
  <si>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</si>
  <si>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</si>
  <si>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</si>
  <si>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</si>
  <si>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</si>
  <si>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</si>
  <si>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</si>
  <si>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</si>
  <si>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</si>
  <si>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</si>
  <si>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</si>
  <si>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</si>
  <si>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</si>
  <si>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</si>
  <si>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</si>
  <si>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</si>
  <si>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</si>
  <si>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</si>
  <si>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</si>
  <si>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</si>
  <si>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</si>
  <si>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</si>
  <si>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</si>
  <si>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</si>
  <si>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</si>
  <si>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</si>
  <si>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</si>
  <si>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</si>
  <si>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</si>
  <si>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</si>
  <si>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</si>
  <si>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</si>
  <si>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</si>
  <si>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</si>
  <si>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</si>
  <si>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</si>
  <si>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</si>
  <si>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</si>
  <si>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</si>
  <si>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</si>
  <si>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</si>
  <si>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</si>
  <si>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</si>
  <si>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</si>
  <si>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</si>
  <si>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</si>
  <si>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</si>
  <si>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</si>
  <si>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</si>
  <si>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</si>
  <si>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</si>
  <si>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</si>
  <si>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</si>
  <si>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</si>
  <si>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</si>
  <si>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</si>
  <si>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</si>
  <si>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</si>
  <si>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</si>
  <si>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</si>
  <si>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</si>
  <si>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</si>
  <si>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</si>
  <si>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</si>
  <si>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</si>
  <si>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</si>
  <si>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</si>
  <si>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</si>
  <si>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</si>
  <si>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</si>
  <si>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</si>
  <si>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</si>
  <si>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</si>
  <si>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</si>
  <si>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</si>
  <si>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</si>
  <si>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</si>
  <si>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</si>
  <si>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</si>
  <si>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</si>
  <si>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</si>
  <si>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</si>
  <si>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</si>
  <si>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</si>
  <si>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</si>
  <si>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</si>
  <si>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</si>
  <si>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</si>
  <si>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</si>
  <si>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</si>
  <si>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</si>
  <si>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</si>
  <si>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</si>
  <si>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</si>
  <si>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</si>
  <si>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</si>
  <si>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</si>
  <si>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</si>
  <si>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</si>
  <si>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</si>
  <si>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</si>
  <si>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</si>
  <si>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</si>
  <si>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</si>
  <si>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</si>
  <si>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</si>
  <si>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</si>
  <si>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</si>
  <si>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</si>
  <si>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</si>
  <si>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</si>
  <si>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</si>
  <si>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</si>
  <si>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</si>
  <si>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</si>
  <si>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</si>
  <si>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</si>
  <si>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</si>
  <si>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</si>
  <si>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</si>
  <si>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</si>
  <si>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</si>
  <si>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</si>
  <si>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</si>
  <si>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</si>
  <si>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</si>
  <si>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</si>
  <si>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</si>
  <si>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</si>
  <si>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</si>
  <si>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</si>
  <si>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</si>
  <si>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</si>
  <si>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</si>
  <si>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</si>
  <si>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</si>
  <si>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</si>
  <si>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</si>
  <si>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</si>
  <si>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</si>
  <si>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</si>
  <si>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</si>
  <si>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</si>
  <si>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</si>
  <si>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</si>
  <si>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</si>
  <si>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</si>
  <si>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</si>
  <si>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</si>
  <si>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</si>
  <si>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</si>
  <si>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</si>
  <si>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</si>
  <si>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</si>
  <si>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</si>
  <si>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</si>
  <si>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</si>
  <si>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</si>
  <si>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</si>
  <si>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</si>
  <si>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</si>
  <si>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</si>
  <si>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</si>
  <si>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</si>
  <si>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</si>
  <si>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</si>
  <si>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</si>
  <si>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</si>
  <si>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</si>
  <si>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</si>
  <si>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</si>
  <si>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</si>
  <si>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</si>
  <si>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</si>
  <si>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</si>
  <si>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</si>
  <si>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</si>
  <si>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</si>
  <si>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</si>
  <si>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</si>
  <si>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</si>
  <si>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</si>
  <si>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</si>
  <si>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</si>
  <si>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</si>
  <si>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</si>
  <si>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</si>
  <si>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</si>
  <si>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</si>
  <si>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</si>
  <si>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</si>
  <si>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</si>
  <si>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</si>
  <si>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</si>
  <si>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</si>
  <si>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</si>
  <si>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</si>
  <si>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</si>
  <si>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</si>
  <si>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</si>
  <si>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</si>
  <si>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</si>
  <si>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</si>
  <si>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</si>
  <si>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</si>
  <si>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</si>
  <si>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</si>
  <si>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</si>
  <si>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</si>
  <si>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</si>
  <si>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</si>
  <si>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</si>
  <si>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</si>
  <si>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</si>
  <si>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</si>
  <si>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</si>
  <si>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</si>
  <si>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</si>
  <si>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</si>
  <si>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</si>
  <si>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</si>
  <si>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</si>
  <si>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</si>
  <si>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</si>
  <si>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</si>
  <si>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</si>
  <si>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</si>
  <si>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</si>
  <si>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</si>
  <si>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</si>
  <si>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</si>
  <si>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</si>
  <si>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</si>
  <si>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</si>
  <si>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</si>
  <si>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</si>
  <si>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</si>
  <si>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</si>
  <si>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</si>
  <si>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</si>
  <si>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</si>
  <si>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</si>
  <si>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</si>
  <si>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</si>
  <si>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</si>
  <si>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</si>
  <si>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</si>
  <si>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</si>
  <si>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</si>
  <si>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</si>
  <si>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</si>
  <si>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</si>
  <si>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</si>
  <si>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</si>
  <si>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</si>
  <si>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</si>
  <si>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</si>
  <si>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</si>
  <si>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</si>
  <si>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</si>
  <si>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</si>
  <si>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</si>
  <si>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</si>
  <si>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</si>
  <si>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</si>
  <si>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</si>
  <si>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</si>
  <si>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</si>
  <si>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</si>
  <si>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</si>
  <si>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</si>
  <si>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</si>
  <si>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</si>
  <si>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</si>
  <si>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</si>
  <si>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</si>
  <si>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</si>
  <si>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</si>
  <si>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</si>
  <si>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</si>
  <si>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</si>
  <si>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</si>
  <si>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</si>
  <si>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</si>
  <si>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</si>
  <si>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</si>
  <si>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</si>
  <si>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</si>
  <si>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</si>
  <si>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</si>
  <si>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</si>
  <si>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</si>
  <si>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</si>
  <si>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</si>
  <si>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</si>
  <si>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</si>
  <si>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</si>
  <si>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</si>
  <si>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</si>
  <si>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</si>
  <si>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</si>
  <si>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</si>
  <si>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</si>
  <si>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</si>
  <si>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</si>
  <si>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</si>
  <si>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</si>
  <si>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</si>
  <si>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</si>
  <si>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</si>
  <si>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</si>
  <si>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</si>
  <si>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</si>
  <si>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</si>
  <si>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</si>
  <si>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</si>
  <si>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</si>
  <si>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</si>
  <si>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</si>
  <si>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</si>
  <si>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</si>
  <si>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</si>
  <si>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</si>
  <si>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</si>
  <si>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</si>
  <si>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</si>
  <si>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</si>
  <si>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</si>
  <si>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</si>
  <si>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</si>
  <si>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</si>
  <si>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</si>
  <si>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</si>
  <si>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</si>
  <si>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</si>
  <si>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</si>
  <si>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</si>
  <si>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</si>
  <si>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</si>
  <si>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</si>
  <si>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</si>
  <si>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</si>
  <si>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</si>
  <si>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</si>
  <si>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</si>
  <si>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</si>
  <si>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</si>
  <si>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</si>
  <si>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</si>
  <si>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</si>
  <si>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</si>
  <si>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</si>
  <si>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</si>
  <si>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</si>
  <si>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</si>
  <si>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</si>
  <si>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</si>
  <si>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</si>
  <si>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</si>
  <si>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</si>
  <si>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</si>
  <si>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</si>
  <si>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</si>
  <si>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</si>
  <si>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</si>
  <si>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</si>
  <si>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</si>
  <si>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</si>
  <si>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</si>
  <si>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</si>
  <si>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</si>
  <si>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</si>
  <si>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</si>
  <si>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</si>
  <si>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</si>
  <si>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</si>
  <si>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</si>
  <si>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</si>
  <si>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</si>
  <si>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</si>
  <si>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</si>
  <si>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</si>
  <si>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</si>
  <si>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</si>
  <si>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</si>
  <si>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</si>
  <si>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</si>
  <si>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</si>
  <si>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</si>
  <si>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</si>
  <si>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</si>
  <si>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</si>
  <si>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</si>
  <si>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</si>
  <si>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</si>
  <si>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</si>
  <si>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</si>
  <si>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</si>
  <si>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</si>
  <si>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</si>
  <si>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</si>
  <si>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</si>
  <si>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</si>
  <si>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</si>
  <si>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</si>
  <si>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</si>
  <si>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</si>
  <si>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</si>
  <si>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</si>
  <si>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</si>
  <si>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</si>
  <si>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</si>
  <si>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</si>
  <si>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</si>
  <si>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</si>
  <si>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</si>
  <si>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</si>
  <si>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</si>
  <si>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</si>
  <si>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</si>
  <si>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</si>
  <si>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</si>
  <si>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</si>
  <si>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</si>
  <si>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</si>
  <si>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</si>
  <si>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</si>
  <si>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</si>
  <si>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</si>
  <si>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</si>
  <si>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</si>
  <si>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</si>
  <si>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</si>
  <si>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</si>
  <si>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</si>
  <si>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</si>
  <si>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</si>
  <si>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</si>
  <si>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</si>
  <si>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</si>
  <si>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</si>
  <si>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</si>
  <si>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</si>
  <si>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</si>
  <si>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</si>
  <si>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</si>
  <si>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</si>
  <si>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</si>
  <si>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</si>
  <si>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</si>
  <si>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</si>
  <si>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</si>
  <si>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</si>
  <si>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</si>
  <si>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</si>
  <si>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</si>
  <si>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</si>
  <si>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</si>
  <si>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</si>
  <si>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</si>
  <si>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</si>
  <si>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</si>
  <si>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</si>
  <si>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</si>
  <si>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</si>
  <si>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</si>
  <si>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</si>
  <si>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</si>
  <si>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</si>
  <si>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</si>
  <si>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</si>
  <si>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</si>
  <si>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</si>
  <si>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</si>
  <si>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</si>
  <si>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</si>
  <si>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</si>
  <si>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</si>
  <si>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</si>
  <si>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</si>
  <si>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</si>
  <si>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</si>
  <si>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</si>
  <si>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</si>
  <si>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</si>
  <si>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</si>
  <si>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</si>
  <si>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</si>
  <si>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</si>
  <si>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</si>
  <si>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</si>
  <si>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</si>
  <si>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</si>
  <si>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</si>
  <si>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</si>
  <si>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</si>
  <si>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</si>
  <si>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</si>
  <si>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</si>
  <si>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</si>
  <si>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</si>
  <si>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</si>
  <si>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</si>
  <si>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</si>
  <si>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</si>
  <si>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</si>
  <si>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</si>
  <si>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</si>
  <si>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</si>
  <si>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</si>
  <si>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</si>
  <si>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</si>
  <si>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</si>
  <si>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</si>
  <si>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</si>
  <si>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</si>
  <si>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</si>
  <si>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</si>
  <si>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</si>
  <si>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</si>
  <si>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</si>
  <si>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</si>
  <si>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</si>
  <si>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</si>
  <si>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</si>
  <si>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</si>
  <si>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</si>
  <si>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</si>
  <si>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</si>
  <si>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</si>
  <si>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</si>
  <si>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</si>
  <si>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</si>
  <si>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</si>
  <si>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</si>
  <si>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</si>
  <si>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</si>
  <si>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</si>
  <si>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</si>
  <si>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</si>
  <si>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</si>
  <si>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</si>
  <si>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</si>
  <si>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</si>
  <si>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</si>
  <si>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</si>
  <si>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</si>
  <si>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</si>
  <si>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</si>
  <si>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</si>
  <si>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</si>
  <si>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</si>
  <si>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</si>
  <si>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</si>
  <si>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</si>
  <si>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</si>
  <si>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</si>
  <si>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</si>
  <si>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</si>
  <si>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</si>
  <si>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</si>
  <si>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</si>
  <si>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</si>
  <si>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</si>
  <si>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</si>
  <si>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</si>
  <si>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</si>
  <si>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</si>
  <si>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</si>
  <si>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</si>
  <si>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</si>
  <si>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</si>
  <si>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</si>
  <si>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</si>
  <si>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</si>
  <si>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</si>
  <si>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</si>
  <si>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</si>
  <si>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</si>
  <si>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</si>
  <si>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</si>
  <si>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</si>
  <si>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</si>
  <si>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</si>
  <si>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</si>
  <si>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</si>
  <si>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</si>
  <si>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</si>
  <si>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</si>
  <si>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</si>
  <si>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</si>
  <si>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</si>
  <si>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</si>
  <si>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</si>
  <si>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</si>
  <si>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</si>
  <si>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</si>
  <si>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</si>
  <si>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</si>
  <si>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</si>
  <si>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</si>
  <si>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</si>
  <si>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</si>
  <si>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</si>
  <si>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</si>
  <si>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</si>
  <si>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</si>
  <si>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</si>
  <si>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</si>
  <si>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</si>
  <si>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</si>
  <si>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</si>
  <si>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</si>
  <si>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</si>
  <si>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</si>
  <si>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</si>
  <si>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</si>
  <si>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</si>
  <si>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</si>
  <si>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</si>
  <si>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</si>
  <si>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</si>
  <si>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</si>
  <si>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</si>
  <si>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</si>
  <si>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</si>
  <si>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</si>
  <si>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</si>
  <si>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</si>
  <si>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</si>
  <si>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</si>
  <si>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</si>
  <si>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</si>
  <si>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</si>
  <si>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</si>
  <si>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</si>
  <si>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</si>
  <si>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</si>
  <si>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</si>
  <si>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</si>
  <si>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</si>
  <si>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</si>
  <si>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</si>
  <si>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</si>
  <si>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</si>
  <si>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</si>
  <si>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</si>
  <si>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</si>
  <si>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</si>
  <si>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</si>
  <si>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</si>
  <si>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</si>
  <si>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</si>
  <si>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</si>
  <si>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</si>
  <si>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</si>
  <si>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</si>
  <si>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</si>
  <si>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</si>
  <si>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</si>
  <si>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</si>
  <si>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</si>
  <si>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</si>
  <si>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</si>
  <si>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</si>
  <si>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</si>
  <si>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</si>
  <si>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</si>
  <si>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</si>
  <si>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</si>
  <si>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</si>
  <si>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</si>
  <si>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</si>
  <si>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</si>
  <si>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</si>
  <si>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</si>
  <si>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</si>
  <si>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</si>
  <si>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</si>
  <si>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</si>
  <si>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</si>
  <si>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</si>
  <si>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</si>
  <si>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</si>
  <si>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</si>
  <si>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</si>
  <si>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</si>
  <si>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</si>
  <si>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</si>
  <si>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</si>
  <si>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</si>
  <si>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</si>
  <si>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</si>
  <si>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</si>
  <si>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</si>
  <si>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</si>
  <si>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</si>
  <si>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</si>
  <si>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</si>
  <si>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</si>
  <si>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</si>
  <si>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</si>
  <si>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</si>
  <si>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</si>
  <si>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</si>
  <si>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</si>
  <si>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</si>
  <si>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</si>
  <si>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</si>
  <si>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</si>
  <si>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</si>
  <si>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</si>
  <si>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</si>
  <si>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</si>
  <si>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</si>
  <si>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</si>
  <si>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</si>
  <si>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</si>
  <si>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</si>
  <si>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</si>
  <si>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</si>
  <si>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</si>
  <si>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</si>
  <si>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</si>
  <si>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</si>
  <si>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</si>
  <si>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</si>
  <si>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</si>
  <si>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</si>
  <si>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</si>
  <si>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</si>
  <si>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</si>
  <si>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</si>
  <si>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</si>
  <si>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</si>
  <si>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</si>
  <si>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</si>
  <si>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</si>
  <si>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</si>
  <si>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</si>
  <si>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</si>
  <si>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</si>
  <si>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</si>
  <si>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</si>
  <si>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</si>
  <si>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</si>
  <si>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</si>
  <si>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</si>
  <si>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</si>
  <si>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</si>
  <si>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</si>
  <si>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</si>
  <si>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</si>
  <si>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</si>
  <si>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</si>
  <si>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</si>
  <si>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</si>
  <si>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</si>
  <si>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</si>
  <si>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</si>
  <si>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</si>
  <si>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</si>
  <si>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</si>
  <si>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</si>
  <si>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</si>
  <si>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</si>
  <si>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</si>
  <si>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</si>
  <si>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</si>
  <si>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</si>
  <si>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</si>
  <si>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</si>
  <si>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</si>
  <si>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</si>
  <si>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</si>
  <si>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</si>
  <si>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</si>
  <si>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</si>
  <si>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</si>
  <si>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</si>
  <si>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</si>
  <si>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</si>
  <si>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</si>
  <si>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</si>
  <si>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</si>
  <si>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</si>
  <si>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</si>
  <si>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</si>
  <si>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</si>
  <si>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</si>
  <si>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</si>
  <si>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</si>
  <si>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</si>
  <si>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</si>
  <si>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</si>
  <si>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</si>
  <si>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</si>
  <si>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</si>
  <si>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</si>
  <si>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</si>
  <si>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</si>
  <si>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</si>
  <si>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</si>
  <si>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</si>
  <si>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</si>
  <si>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</si>
  <si>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</si>
  <si>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</si>
  <si>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</si>
  <si>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</si>
  <si>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</si>
  <si>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</si>
  <si>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</si>
  <si>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</si>
  <si>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</si>
  <si>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</si>
  <si>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</si>
  <si>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</si>
  <si>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</si>
  <si>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</si>
  <si>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</si>
  <si>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</si>
  <si>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</si>
  <si>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</si>
  <si>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</si>
  <si>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</si>
  <si>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</si>
  <si>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</si>
  <si>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</si>
  <si>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</si>
  <si>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</si>
  <si>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</si>
  <si>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</si>
  <si>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</si>
  <si>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</si>
  <si>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</si>
  <si>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</si>
  <si>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</si>
  <si>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</si>
  <si>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</si>
  <si>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</si>
  <si>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</si>
  <si>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</si>
  <si>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</si>
  <si>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</si>
  <si>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</si>
  <si>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</si>
  <si>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</si>
  <si>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</si>
  <si>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</si>
  <si>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</si>
  <si>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</si>
  <si>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</si>
  <si>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</si>
  <si>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</si>
  <si>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</si>
  <si>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</si>
  <si>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</si>
  <si>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</si>
  <si>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</si>
  <si>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</si>
  <si>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</si>
  <si>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</si>
  <si>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</si>
  <si>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</si>
  <si>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</si>
  <si>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</si>
  <si>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</si>
  <si>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</si>
  <si>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</si>
  <si>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</si>
  <si>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</si>
  <si>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</si>
  <si>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</si>
  <si>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</si>
  <si>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</si>
  <si>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</si>
  <si>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</si>
  <si>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</si>
  <si>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</si>
  <si>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</si>
  <si>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</si>
  <si>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</si>
  <si>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</si>
  <si>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</si>
  <si>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</si>
  <si>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</si>
  <si>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</si>
  <si>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</si>
  <si>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</si>
  <si>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</si>
  <si>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</si>
  <si>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</si>
  <si>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</si>
  <si>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</si>
  <si>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</si>
  <si>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</si>
  <si>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</si>
  <si>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</si>
  <si>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</si>
  <si>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</si>
  <si>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</si>
  <si>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</si>
  <si>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</si>
  <si>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</si>
  <si>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</si>
  <si>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</si>
  <si>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</si>
  <si>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</si>
  <si>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</si>
  <si>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</si>
  <si>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</si>
  <si>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</si>
  <si>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</si>
  <si>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</si>
  <si>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</si>
  <si>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</si>
  <si>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</si>
  <si>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</si>
  <si>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</si>
  <si>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</si>
  <si>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</si>
  <si>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</si>
  <si>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</si>
  <si>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</si>
  <si>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</si>
  <si>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</si>
  <si>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</si>
  <si>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</si>
  <si>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</si>
  <si>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</si>
  <si>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</si>
  <si>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</si>
  <si>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</si>
  <si>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</si>
  <si>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</si>
  <si>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</si>
  <si>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</si>
  <si>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</si>
  <si>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</si>
  <si>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</si>
  <si>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</si>
  <si>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</si>
  <si>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</si>
  <si>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</si>
  <si>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</si>
  <si>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</si>
  <si>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</si>
  <si>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</si>
  <si>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</si>
  <si>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</si>
  <si>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</si>
  <si>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</si>
  <si>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</si>
  <si>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</si>
  <si>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</si>
  <si>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</si>
  <si>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</si>
  <si>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</si>
  <si>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</si>
  <si>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</si>
  <si>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</si>
  <si>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</si>
  <si>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</si>
  <si>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</si>
  <si>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</si>
  <si>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</si>
  <si>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</si>
  <si>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</si>
  <si>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</si>
  <si>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</si>
  <si>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</si>
  <si>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</si>
  <si>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</si>
  <si>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</si>
  <si>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</si>
  <si>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</si>
  <si>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</si>
  <si>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</si>
  <si>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</si>
  <si>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</si>
  <si>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</si>
  <si>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</si>
  <si>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</si>
  <si>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</si>
  <si>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</si>
  <si>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</si>
  <si>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</si>
  <si>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</si>
  <si>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</si>
  <si>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</si>
  <si>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</si>
  <si>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</si>
  <si>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</si>
  <si>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</si>
  <si>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</si>
  <si>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</si>
  <si>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</si>
  <si>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</si>
  <si>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</si>
  <si>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</si>
  <si>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</si>
  <si>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</si>
  <si>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</si>
  <si>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</si>
  <si>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</si>
  <si>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</si>
  <si>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</si>
  <si>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</si>
  <si>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</si>
  <si>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</si>
  <si>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</si>
  <si>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</si>
  <si>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</si>
  <si>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</si>
  <si>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</si>
  <si>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</si>
  <si>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</si>
  <si>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</si>
  <si>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</si>
  <si>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</si>
  <si>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</si>
  <si>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</si>
  <si>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</si>
  <si>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</si>
  <si>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</si>
  <si>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</si>
  <si>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</si>
  <si>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</si>
  <si>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</si>
  <si>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</si>
  <si>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</si>
  <si>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</si>
  <si>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</si>
  <si>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</si>
  <si>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</si>
  <si>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</si>
  <si>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</si>
  <si>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</si>
  <si>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</si>
  <si>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</si>
  <si>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</si>
  <si>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</si>
  <si>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</si>
  <si>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</si>
  <si>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</si>
  <si>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</si>
  <si>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</si>
  <si>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</si>
  <si>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</si>
  <si>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</si>
  <si>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</si>
  <si>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</si>
  <si>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</si>
  <si>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</si>
  <si>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</si>
  <si>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</si>
  <si>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</si>
  <si>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</si>
  <si>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</si>
  <si>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</si>
  <si>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</si>
  <si>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</si>
  <si>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</si>
  <si>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</si>
  <si>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</si>
  <si>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</si>
  <si>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</si>
  <si>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</si>
  <si>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</si>
  <si>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</si>
  <si>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</si>
  <si>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</si>
  <si>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</si>
  <si>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</si>
  <si>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</si>
  <si>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</si>
  <si>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</si>
  <si>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</si>
  <si>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</si>
  <si>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</si>
  <si>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</si>
  <si>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</si>
  <si>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</si>
  <si>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</si>
  <si>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</si>
  <si>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</si>
  <si>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</si>
  <si>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</si>
  <si>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</si>
  <si>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</si>
  <si>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</si>
  <si>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</si>
  <si>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</si>
  <si>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</si>
  <si>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</si>
  <si>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</si>
  <si>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</si>
  <si>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</si>
  <si>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</si>
  <si>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</si>
  <si>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</si>
  <si>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</si>
  <si>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</si>
  <si>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</si>
  <si>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</si>
  <si>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</si>
  <si>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</si>
  <si>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</si>
  <si>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</si>
  <si>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</si>
  <si>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</si>
  <si>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</si>
  <si>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</si>
  <si>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</si>
  <si>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</si>
  <si>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</si>
  <si>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</si>
  <si>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</si>
  <si>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</si>
  <si>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</si>
  <si>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</si>
  <si>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</si>
  <si>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</si>
  <si>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</si>
  <si>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</si>
  <si>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</si>
  <si>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</si>
  <si>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</si>
  <si>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</si>
  <si>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</si>
  <si>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</si>
  <si>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</si>
  <si>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</si>
  <si>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</si>
  <si>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</si>
  <si>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</si>
  <si>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</si>
  <si>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</si>
  <si>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</si>
  <si>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</si>
  <si>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</si>
  <si>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</si>
  <si>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</si>
  <si>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</si>
  <si>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</si>
  <si>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</si>
  <si>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</si>
  <si>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</si>
  <si>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</si>
  <si>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</si>
  <si>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</si>
  <si>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</si>
  <si>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</si>
  <si>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</si>
  <si>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</si>
  <si>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</si>
  <si>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</si>
  <si>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</si>
  <si>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</si>
  <si>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</si>
  <si>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</si>
  <si>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</si>
  <si>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</si>
  <si>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</si>
  <si>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</si>
  <si>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</si>
  <si>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</si>
  <si>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</si>
  <si>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</si>
  <si>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</si>
  <si>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</si>
  <si>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</si>
  <si>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</si>
  <si>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</si>
  <si>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</si>
  <si>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</si>
  <si>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</si>
  <si>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</si>
  <si>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</si>
  <si>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</si>
  <si>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</si>
  <si>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</si>
  <si>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</si>
  <si>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</si>
  <si>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</si>
  <si>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</si>
  <si>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</si>
  <si>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</si>
  <si>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</si>
  <si>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</si>
  <si>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</si>
  <si>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</si>
  <si>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</si>
  <si>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</si>
  <si>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</si>
  <si>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</si>
  <si>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</si>
  <si>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</si>
  <si>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</si>
  <si>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</si>
  <si>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</si>
  <si>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</si>
  <si>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</si>
  <si>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</si>
  <si>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</si>
  <si>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</si>
  <si>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</si>
  <si>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</si>
  <si>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</si>
  <si>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</si>
  <si>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</si>
  <si>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</si>
  <si>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</si>
  <si>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</si>
  <si>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</si>
  <si>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</si>
  <si>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</si>
  <si>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</si>
  <si>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</si>
  <si>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</si>
  <si>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</si>
  <si>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</si>
  <si>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</si>
  <si>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</si>
  <si>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</si>
  <si>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</si>
  <si>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</si>
  <si>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</si>
  <si>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</si>
  <si>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</si>
  <si>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</si>
  <si>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</si>
  <si>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</si>
  <si>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</si>
  <si>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</si>
  <si>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</si>
  <si>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</si>
  <si>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</si>
  <si>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</si>
  <si>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</si>
  <si>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</si>
  <si>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</si>
  <si>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</si>
  <si>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</si>
  <si>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</si>
  <si>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</si>
  <si>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</si>
  <si>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</si>
  <si>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</si>
  <si>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</si>
  <si>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</si>
  <si>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</si>
  <si>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</si>
  <si>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</si>
  <si>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</si>
  <si>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</si>
  <si>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</si>
  <si>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</si>
  <si>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</si>
  <si>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</si>
  <si>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</si>
  <si>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</si>
  <si>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</si>
  <si>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</si>
  <si>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</si>
  <si>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</si>
  <si>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</si>
  <si>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</si>
  <si>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</si>
  <si>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</si>
  <si>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</si>
  <si>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</si>
  <si>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</si>
  <si>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</si>
  <si>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</si>
  <si>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</si>
  <si>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</si>
  <si>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</si>
  <si>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</si>
  <si>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</si>
  <si>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</si>
  <si>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</si>
  <si>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</si>
  <si>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</si>
  <si>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</si>
  <si>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</si>
  <si>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</si>
  <si>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</si>
  <si>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</si>
  <si>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</si>
  <si>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</si>
  <si>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</si>
  <si>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</si>
  <si>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</si>
  <si>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</si>
  <si>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</si>
  <si>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</si>
  <si>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</si>
  <si>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</si>
  <si>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</si>
  <si>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</si>
  <si>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</si>
  <si>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</si>
  <si>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</si>
  <si>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</si>
  <si>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</si>
  <si>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</si>
  <si>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</si>
  <si>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</si>
  <si>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</si>
  <si>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</si>
  <si>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</si>
  <si>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</si>
  <si>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</si>
  <si>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</si>
  <si>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</si>
  <si>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</si>
  <si>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</si>
  <si>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</si>
  <si>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</si>
  <si>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</si>
  <si>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</si>
  <si>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</si>
  <si>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</si>
  <si>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</si>
  <si>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</si>
  <si>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</si>
  <si>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</si>
  <si>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</si>
  <si>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</si>
  <si>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</si>
  <si>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</si>
  <si>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</si>
  <si>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</si>
  <si>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</si>
  <si>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</si>
  <si>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</si>
  <si>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</si>
  <si>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</si>
  <si>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</si>
  <si>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</si>
  <si>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</si>
  <si>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</si>
  <si>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</si>
  <si>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</si>
  <si>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</si>
  <si>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</si>
  <si>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</si>
  <si>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</si>
  <si>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</si>
  <si>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</si>
  <si>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</si>
  <si>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</si>
  <si>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</si>
  <si>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</si>
  <si>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</si>
  <si>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</si>
  <si>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</si>
  <si>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</si>
  <si>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</si>
  <si>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</si>
  <si>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</si>
  <si>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</si>
  <si>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</si>
  <si>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</si>
  <si>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</si>
  <si>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</si>
  <si>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</si>
  <si>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</si>
  <si>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</si>
  <si>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</si>
  <si>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</si>
  <si>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</si>
  <si>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</si>
  <si>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</si>
  <si>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</si>
  <si>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</si>
  <si>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</si>
  <si>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</si>
  <si>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</si>
  <si>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</si>
  <si>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</si>
  <si>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</si>
  <si>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</si>
  <si>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</si>
  <si>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</si>
  <si>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</si>
  <si>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</si>
  <si>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</si>
  <si>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</si>
  <si>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</si>
  <si>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</si>
  <si>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</si>
  <si>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</si>
  <si>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</si>
  <si>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</si>
  <si>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</si>
  <si>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</si>
  <si>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</si>
  <si>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</si>
  <si>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</si>
  <si>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</si>
  <si>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</si>
  <si>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</si>
  <si>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</si>
  <si>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</si>
  <si>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</si>
  <si>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</si>
  <si>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</si>
  <si>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</si>
  <si>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</si>
  <si>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</si>
  <si>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</si>
  <si>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</si>
  <si>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</si>
  <si>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</si>
  <si>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</si>
  <si>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</si>
  <si>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</si>
  <si>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</si>
  <si>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</si>
  <si>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</si>
  <si>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</si>
  <si>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</si>
  <si>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</si>
  <si>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</si>
  <si>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</si>
  <si>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</si>
  <si>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</si>
  <si>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</si>
  <si>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</si>
  <si>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</si>
  <si>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</si>
  <si>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</si>
  <si>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</si>
  <si>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</si>
  <si>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</si>
  <si>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</si>
  <si>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</si>
  <si>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</si>
  <si>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</si>
  <si>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</si>
  <si>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</si>
  <si>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</si>
  <si>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</si>
  <si>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</si>
  <si>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</si>
  <si>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</si>
  <si>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</si>
  <si>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</si>
  <si>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</si>
  <si>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</si>
  <si>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</si>
  <si>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</si>
  <si>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</si>
  <si>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</si>
  <si>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</si>
  <si>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</si>
  <si>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</si>
  <si>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</si>
  <si>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</si>
  <si>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</si>
  <si>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</si>
  <si>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</si>
  <si>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</si>
  <si>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</si>
  <si>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</si>
  <si>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</si>
  <si>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</si>
  <si>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</si>
  <si>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</si>
  <si>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</si>
  <si>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</si>
  <si>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</si>
  <si>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</si>
  <si>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</si>
  <si>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</si>
  <si>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</si>
  <si>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</si>
  <si>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</si>
  <si>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</si>
  <si>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</si>
  <si>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</si>
  <si>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</si>
  <si>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</si>
  <si>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</si>
  <si>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</si>
  <si>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</si>
  <si>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</si>
  <si>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</si>
  <si>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</si>
  <si>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</si>
  <si>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</si>
  <si>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</si>
  <si>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</si>
  <si>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</si>
  <si>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</si>
  <si>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</si>
  <si>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</si>
  <si>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</si>
  <si>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</si>
  <si>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</si>
  <si>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</si>
  <si>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</si>
  <si>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</si>
  <si>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</si>
  <si>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</si>
  <si>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</si>
  <si>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</si>
  <si>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</si>
  <si>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</si>
  <si>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</si>
  <si>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</si>
  <si>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</si>
  <si>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</si>
  <si>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</si>
  <si>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</si>
  <si>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</si>
  <si>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</si>
  <si>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</si>
  <si>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</si>
  <si>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</si>
  <si>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</si>
  <si>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</si>
  <si>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</si>
  <si>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</si>
  <si>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</si>
  <si>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</si>
  <si>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</si>
  <si>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</si>
  <si>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</si>
  <si>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</si>
  <si>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</si>
  <si>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</si>
  <si>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</si>
  <si>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</si>
  <si>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</si>
  <si>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</si>
  <si>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</si>
  <si>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</si>
  <si>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</si>
  <si>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</si>
  <si>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</si>
  <si>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</si>
  <si>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</si>
  <si>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</si>
  <si>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</si>
  <si>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</si>
  <si>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</si>
  <si>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</si>
  <si>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</si>
  <si>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</si>
  <si>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</si>
  <si>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</si>
  <si>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</si>
  <si>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</si>
  <si>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</si>
  <si>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</si>
  <si>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</si>
  <si>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</si>
  <si>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</si>
  <si>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</si>
  <si>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</si>
  <si>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</si>
  <si>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</si>
  <si>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</si>
  <si>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</si>
  <si>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</si>
  <si>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</si>
  <si>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</si>
  <si>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</si>
  <si>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</si>
  <si>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</si>
  <si>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</si>
  <si>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</si>
  <si>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</si>
  <si>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</si>
  <si>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</si>
  <si>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</si>
  <si>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</si>
  <si>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</si>
  <si>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</si>
  <si>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</si>
  <si>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</si>
  <si>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</si>
  <si>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</si>
  <si>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</si>
  <si>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</si>
  <si>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</si>
  <si>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</si>
  <si>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</si>
  <si>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</si>
  <si>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</si>
  <si>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</si>
  <si>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</si>
  <si>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</si>
  <si>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</si>
  <si>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</si>
  <si>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</si>
  <si>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</si>
  <si>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</si>
  <si>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</si>
  <si>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</si>
  <si>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</si>
  <si>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</si>
  <si>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</si>
  <si>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</si>
  <si>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</si>
  <si>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</si>
  <si>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</si>
  <si>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</si>
  <si>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</si>
  <si>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</si>
  <si>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</si>
  <si>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</si>
  <si>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</si>
  <si>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</si>
  <si>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</si>
  <si>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</si>
  <si>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</si>
  <si>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</si>
  <si>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</si>
  <si>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</si>
  <si>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</si>
  <si>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</si>
  <si>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</si>
  <si>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</si>
  <si>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</si>
  <si>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</si>
  <si>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</si>
  <si>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</si>
  <si>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</si>
  <si>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</si>
  <si>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</si>
  <si>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</si>
  <si>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</si>
  <si>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</si>
  <si>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</si>
  <si>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</si>
  <si>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</si>
  <si>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</si>
  <si>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</si>
  <si>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</si>
  <si>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</si>
  <si>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</si>
  <si>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</si>
  <si>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</si>
  <si>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</si>
  <si>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</si>
  <si>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</si>
  <si>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</si>
  <si>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</si>
  <si>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</si>
  <si>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</si>
  <si>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</si>
  <si>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</si>
  <si>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</si>
  <si>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</si>
  <si>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</si>
  <si>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</si>
  <si>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</si>
  <si>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</si>
  <si>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</si>
  <si>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</si>
  <si>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</si>
  <si>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</si>
  <si>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</si>
  <si>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</si>
  <si>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</si>
  <si>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</si>
  <si>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</si>
  <si>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</si>
  <si>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</si>
  <si>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</si>
  <si>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</si>
  <si>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</si>
  <si>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</si>
  <si>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</si>
  <si>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</si>
  <si>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</si>
  <si>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</si>
  <si>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</si>
  <si>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</si>
  <si>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</si>
  <si>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</si>
  <si>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</si>
  <si>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</si>
  <si>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</si>
  <si>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</si>
  <si>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</si>
  <si>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</si>
  <si>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</si>
  <si>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</si>
  <si>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</si>
  <si>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</si>
  <si>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</si>
  <si>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</si>
  <si>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</si>
  <si>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</si>
  <si>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</si>
  <si>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</si>
  <si>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</si>
  <si>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</si>
  <si>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</si>
  <si>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</si>
  <si>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</si>
  <si>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</si>
  <si>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</si>
  <si>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</si>
  <si>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</si>
  <si>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</si>
  <si>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</si>
  <si>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</si>
  <si>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</si>
  <si>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</si>
  <si>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</si>
  <si>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</si>
  <si>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</si>
  <si>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</si>
  <si>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</si>
  <si>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</si>
  <si>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</si>
  <si>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</si>
  <si>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</si>
  <si>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</si>
  <si>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</si>
  <si>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</si>
  <si>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</si>
  <si>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</si>
  <si>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</si>
  <si>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</si>
  <si>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</si>
  <si>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</si>
  <si>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</si>
  <si>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</si>
  <si>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</si>
  <si>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</si>
  <si>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</si>
  <si>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</si>
  <si>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</si>
  <si>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</si>
  <si>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</si>
  <si>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</si>
  <si>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</si>
  <si>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</si>
  <si>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</si>
  <si>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</si>
  <si>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</si>
  <si>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</si>
  <si>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</si>
  <si>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</si>
  <si>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</si>
  <si>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</si>
  <si>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</si>
  <si>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</si>
  <si>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</si>
  <si>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</si>
  <si>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</si>
  <si>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</si>
  <si>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</si>
  <si>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</si>
  <si>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</si>
  <si>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</si>
  <si>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</si>
  <si>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</si>
  <si>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</si>
  <si>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</si>
  <si>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</si>
  <si>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</si>
  <si>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</si>
  <si>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</si>
  <si>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</si>
  <si>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</si>
  <si>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</si>
  <si>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</si>
  <si>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</si>
  <si>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</si>
  <si>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</si>
  <si>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</si>
  <si>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</si>
  <si>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</si>
  <si>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</si>
  <si>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</si>
  <si>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</si>
  <si>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</si>
  <si>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</si>
  <si>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</si>
  <si>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</si>
  <si>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</si>
  <si>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</si>
  <si>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</si>
  <si>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</si>
  <si>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</si>
  <si>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</si>
  <si>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</si>
  <si>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</si>
  <si>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</si>
  <si>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</si>
  <si>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</si>
  <si>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</si>
  <si>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</si>
  <si>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</si>
  <si>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</si>
  <si>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</si>
  <si>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</si>
  <si>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</si>
  <si>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</si>
  <si>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</si>
  <si>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</si>
  <si>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</si>
  <si>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</si>
  <si>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</si>
  <si>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</si>
  <si>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</si>
  <si>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</si>
  <si>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</si>
  <si>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</si>
  <si>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</si>
  <si>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</si>
  <si>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</si>
  <si>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</si>
  <si>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</si>
  <si>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</si>
  <si>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</si>
  <si>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</si>
  <si>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</si>
  <si>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</si>
  <si>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</si>
  <si>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</si>
  <si>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</si>
  <si>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</si>
  <si>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</si>
  <si>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</si>
  <si>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</si>
  <si>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</si>
  <si>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</si>
  <si>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</si>
  <si>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</si>
  <si>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</si>
  <si>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</si>
  <si>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</si>
  <si>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</si>
  <si>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</si>
  <si>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</si>
  <si>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</si>
  <si>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</si>
  <si>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</si>
  <si>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</si>
  <si>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</si>
  <si>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</si>
  <si>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</si>
  <si>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</si>
  <si>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</si>
  <si>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</si>
  <si>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</si>
  <si>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</si>
  <si>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</si>
  <si>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</si>
  <si>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</si>
  <si>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</si>
  <si>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</si>
  <si>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</si>
  <si>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</si>
  <si>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</si>
  <si>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</si>
  <si>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</si>
  <si>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</si>
  <si>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</si>
  <si>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</si>
  <si>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</si>
  <si>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</si>
  <si>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</si>
  <si>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</si>
  <si>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</si>
  <si>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</si>
  <si>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</si>
  <si>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</si>
  <si>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</si>
  <si>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</si>
  <si>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</si>
  <si>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</si>
  <si>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</si>
  <si>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</si>
  <si>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</si>
  <si>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</si>
  <si>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</si>
  <si>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</si>
  <si>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</si>
  <si>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</si>
  <si>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</si>
  <si>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</si>
  <si>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</si>
  <si>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</si>
  <si>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</si>
  <si>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</si>
  <si>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</si>
  <si>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</si>
  <si>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</si>
  <si>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</si>
  <si>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</si>
  <si>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</si>
  <si>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</si>
  <si>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</si>
  <si>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</si>
  <si>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</si>
  <si>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</si>
  <si>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</si>
  <si>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</si>
  <si>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</si>
  <si>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</si>
  <si>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</si>
  <si>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</si>
  <si>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</si>
  <si>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</si>
  <si>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</si>
  <si>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</si>
  <si>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</si>
  <si>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</si>
  <si>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</si>
  <si>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</si>
  <si>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</si>
  <si>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</si>
  <si>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</si>
  <si>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</si>
  <si>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</si>
  <si>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</si>
  <si>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</si>
  <si>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</si>
  <si>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</si>
  <si>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</si>
  <si>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</si>
  <si>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</si>
  <si>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</si>
  <si>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</si>
  <si>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</si>
  <si>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</si>
  <si>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</si>
  <si>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</si>
  <si>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</si>
  <si>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</si>
  <si>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</si>
  <si>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</si>
  <si>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</si>
  <si>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</si>
  <si>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</si>
  <si>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</si>
  <si>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</si>
  <si>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</si>
  <si>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</si>
  <si>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</si>
  <si>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</si>
  <si>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</si>
  <si>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</si>
  <si>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</si>
  <si>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</si>
  <si>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</si>
  <si>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</si>
  <si>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</si>
  <si>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</si>
  <si>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</si>
  <si>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</si>
  <si>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</si>
  <si>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</si>
  <si>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</si>
  <si>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</si>
  <si>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</si>
  <si>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</si>
  <si>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</si>
  <si>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</si>
  <si>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</si>
  <si>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</si>
  <si>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</si>
  <si>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</si>
  <si>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</si>
  <si>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</si>
  <si>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</si>
  <si>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</si>
  <si>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</si>
  <si>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</si>
  <si>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</si>
  <si>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</si>
  <si>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</si>
  <si>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</si>
  <si>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</si>
  <si>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</si>
  <si>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</si>
  <si>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</si>
  <si>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</si>
  <si>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</si>
  <si>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</si>
  <si>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</si>
  <si>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</si>
  <si>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</si>
  <si>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</si>
  <si>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</si>
  <si>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</si>
  <si>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</si>
  <si>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</si>
  <si>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</si>
  <si>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</si>
  <si>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</si>
  <si>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</si>
  <si>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</si>
  <si>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</si>
  <si>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</si>
  <si>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</si>
  <si>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</si>
  <si>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</si>
  <si>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</si>
  <si>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</si>
  <si>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</si>
  <si>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</si>
  <si>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</si>
  <si>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</si>
  <si>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</si>
  <si>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</si>
  <si>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</si>
  <si>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</si>
  <si>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</si>
  <si>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</si>
  <si>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</si>
  <si>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</si>
  <si>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</si>
  <si>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</si>
  <si>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</si>
  <si>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</si>
  <si>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</si>
  <si>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</si>
  <si>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</si>
  <si>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</si>
  <si>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</si>
  <si>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</si>
  <si>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</si>
  <si>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</si>
  <si>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</si>
  <si>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</si>
  <si>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</si>
  <si>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</si>
  <si>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</si>
  <si>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</si>
  <si>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</si>
  <si>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</si>
  <si>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</si>
  <si>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</si>
  <si>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</si>
  <si>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</si>
  <si>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</si>
  <si>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</si>
  <si>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</si>
  <si>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</si>
  <si>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</si>
  <si>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</si>
  <si>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</si>
  <si>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</si>
  <si>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</si>
  <si>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</si>
  <si>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</si>
  <si>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</si>
  <si>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</si>
  <si>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</si>
  <si>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</si>
  <si>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</si>
  <si>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</si>
  <si>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</si>
  <si>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</si>
  <si>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</si>
  <si>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</si>
  <si>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</si>
  <si>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</si>
  <si>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</si>
  <si>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</si>
  <si>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</si>
  <si>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</si>
  <si>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</si>
  <si>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</si>
  <si>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</si>
  <si>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</si>
  <si>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</si>
  <si>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</si>
  <si>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</si>
  <si>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</si>
  <si>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</si>
  <si>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</si>
  <si>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</si>
  <si>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</si>
  <si>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</si>
  <si>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</si>
  <si>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</si>
  <si>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</si>
  <si>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</si>
  <si>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</si>
  <si>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</si>
  <si>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</si>
  <si>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</si>
  <si>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</si>
  <si>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</si>
  <si>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</si>
  <si>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</si>
  <si>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</si>
  <si>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</si>
  <si>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</si>
  <si>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</si>
  <si>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</si>
  <si>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</si>
  <si>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</si>
  <si>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</si>
  <si>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</si>
  <si>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</si>
  <si>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</si>
  <si>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</si>
  <si>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</si>
  <si>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</si>
  <si>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</si>
  <si>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</si>
  <si>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</si>
  <si>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</si>
  <si>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</si>
  <si>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</si>
  <si>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</si>
  <si>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</si>
  <si>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</si>
  <si>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</si>
  <si>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</si>
  <si>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</si>
  <si>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</si>
  <si>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</si>
  <si>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</si>
  <si>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</si>
  <si>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</si>
  <si>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</si>
  <si>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</si>
  <si>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</si>
  <si>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</si>
  <si>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</si>
  <si>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</si>
  <si>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</si>
  <si>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</si>
  <si>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</si>
  <si>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</si>
  <si>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</si>
  <si>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</si>
  <si>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</si>
  <si>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</si>
  <si>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</si>
  <si>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</si>
  <si>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</si>
  <si>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</si>
  <si>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</si>
  <si>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</si>
  <si>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</si>
  <si>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</si>
  <si>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</si>
  <si>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</si>
  <si>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</si>
  <si>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</si>
  <si>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</si>
  <si>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</si>
  <si>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</si>
  <si>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</si>
  <si>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</si>
  <si>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</si>
  <si>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</si>
  <si>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</si>
  <si>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</si>
  <si>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</si>
  <si>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</si>
  <si>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</si>
  <si>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</si>
  <si>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</si>
  <si>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</si>
  <si>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</si>
  <si>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</si>
  <si>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</si>
  <si>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</si>
  <si>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</si>
  <si>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</si>
  <si>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</si>
  <si>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</si>
  <si>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</si>
  <si>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</si>
  <si>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</si>
  <si>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</si>
  <si>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</si>
  <si>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</si>
  <si>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</si>
  <si>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</si>
  <si>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</si>
  <si>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</si>
  <si>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</si>
  <si>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</si>
  <si>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</si>
  <si>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</si>
  <si>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</si>
  <si>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</si>
  <si>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</si>
  <si>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</si>
  <si>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</si>
  <si>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</si>
  <si>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</si>
  <si>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</si>
  <si>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</si>
  <si>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</si>
  <si>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</si>
  <si>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</si>
  <si>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</si>
  <si>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</si>
  <si>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</si>
  <si>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</si>
  <si>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</si>
  <si>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</si>
  <si>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</si>
  <si>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</si>
  <si>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</si>
  <si>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</si>
  <si>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</si>
  <si>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</si>
  <si>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</si>
  <si>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</si>
  <si>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</si>
  <si>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</si>
  <si>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</si>
  <si>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</si>
  <si>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</si>
  <si>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</si>
  <si>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</si>
  <si>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</si>
  <si>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</si>
  <si>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</si>
  <si>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</si>
  <si>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</si>
  <si>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</si>
  <si>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</si>
  <si>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</si>
  <si>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</si>
  <si>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</si>
  <si>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</si>
  <si>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</si>
  <si>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</si>
  <si>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</si>
  <si>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</si>
  <si>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</si>
  <si>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</si>
  <si>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</si>
  <si>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</si>
  <si>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</si>
  <si>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</si>
  <si>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</si>
  <si>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</si>
  <si>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</si>
  <si>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</si>
  <si>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</si>
  <si>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</si>
  <si>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</si>
  <si>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</si>
  <si>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</si>
  <si>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</si>
  <si>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</si>
  <si>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</si>
  <si>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</si>
  <si>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</si>
  <si>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</si>
  <si>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</si>
  <si>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</si>
  <si>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</si>
  <si>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</si>
  <si>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</si>
  <si>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</si>
  <si>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</si>
  <si>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</si>
  <si>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</si>
  <si>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</si>
  <si>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</si>
  <si>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</si>
  <si>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</si>
  <si>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</si>
  <si>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</si>
  <si>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</si>
  <si>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</si>
  <si>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</si>
  <si>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</si>
  <si>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</si>
  <si>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</si>
  <si>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</si>
  <si>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</si>
  <si>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</si>
  <si>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</si>
  <si>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</si>
  <si>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</si>
  <si>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</si>
  <si>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</si>
  <si>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</si>
  <si>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</si>
  <si>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</si>
  <si>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</si>
  <si>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</si>
  <si>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</si>
  <si>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</si>
  <si>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</si>
  <si>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</si>
  <si>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</si>
  <si>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</si>
  <si>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</si>
  <si>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</si>
  <si>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</si>
  <si>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</si>
  <si>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</si>
  <si>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</si>
  <si>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</si>
  <si>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</si>
  <si>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</si>
  <si>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</si>
  <si>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</si>
  <si>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</si>
  <si>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</si>
  <si>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</si>
  <si>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</si>
  <si>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</si>
  <si>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</si>
  <si>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</si>
  <si>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</si>
  <si>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</si>
  <si>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</si>
  <si>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</si>
  <si>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</si>
  <si>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</si>
  <si>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</si>
  <si>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</si>
  <si>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</si>
  <si>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</si>
  <si>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</si>
  <si>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</si>
  <si>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</si>
  <si>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</si>
  <si>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</si>
  <si>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</si>
  <si>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</si>
  <si>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</si>
  <si>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</si>
  <si>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</si>
  <si>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</si>
  <si>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</si>
  <si>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</si>
  <si>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</si>
  <si>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</si>
  <si>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</si>
  <si>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</si>
  <si>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</si>
  <si>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</si>
  <si>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</si>
  <si>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</si>
  <si>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</si>
  <si>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</si>
  <si>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</si>
  <si>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</si>
  <si>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</si>
  <si>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</si>
  <si>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</si>
  <si>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</si>
  <si>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</si>
  <si>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</si>
  <si>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</si>
  <si>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</si>
  <si>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</si>
  <si>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</si>
  <si>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</si>
  <si>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</si>
  <si>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</si>
  <si>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</si>
  <si>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</si>
  <si>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</si>
  <si>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</si>
  <si>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</si>
  <si>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</si>
  <si>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</si>
  <si>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</si>
  <si>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</si>
  <si>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</si>
  <si>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</si>
  <si>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</si>
  <si>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</si>
  <si>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</si>
  <si>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</si>
  <si>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</si>
  <si>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</si>
  <si>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</si>
  <si>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</si>
  <si>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</si>
  <si>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</si>
  <si>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</si>
  <si>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</si>
  <si>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</si>
  <si>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</si>
  <si>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</si>
  <si>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</si>
  <si>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</si>
  <si>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</si>
  <si>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</si>
  <si>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</si>
  <si>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</si>
  <si>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</si>
  <si>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</si>
  <si>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</si>
  <si>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</si>
  <si>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</si>
  <si>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</si>
  <si>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</si>
  <si>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</si>
  <si>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</si>
  <si>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</si>
  <si>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</si>
  <si>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</si>
  <si>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</si>
  <si>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</si>
  <si>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</si>
  <si>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</si>
  <si>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</si>
  <si>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</si>
  <si>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</si>
  <si>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</si>
  <si>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</si>
  <si>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</si>
  <si>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</si>
  <si>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</si>
  <si>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</si>
  <si>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</si>
  <si>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</si>
  <si>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</si>
  <si>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</si>
  <si>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</si>
  <si>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</si>
  <si>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</si>
  <si>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</si>
  <si>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</si>
  <si>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</si>
  <si>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</si>
  <si>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</si>
  <si>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</si>
  <si>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</si>
  <si>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</si>
  <si>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</si>
  <si>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</si>
  <si>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</si>
  <si>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</si>
  <si>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</si>
  <si>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</si>
  <si>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</si>
  <si>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</si>
  <si>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</si>
  <si>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</si>
  <si>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</si>
  <si>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</si>
  <si>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</si>
  <si>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</si>
  <si>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</si>
  <si>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</si>
  <si>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</si>
  <si>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</si>
  <si>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</si>
  <si>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</si>
  <si>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</si>
  <si>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</si>
  <si>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</si>
  <si>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</si>
  <si>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</si>
  <si>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</si>
  <si>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</si>
  <si>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</si>
  <si>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</si>
  <si>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</si>
  <si>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</si>
  <si>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</si>
  <si>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</si>
  <si>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</si>
  <si>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</si>
  <si>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</si>
  <si>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</si>
  <si>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</si>
  <si>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</si>
  <si>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</si>
  <si>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</si>
  <si>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</si>
  <si>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</si>
  <si>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</si>
  <si>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</si>
  <si>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</si>
  <si>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</si>
  <si>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</si>
  <si>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</si>
  <si>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</si>
  <si>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</si>
  <si>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</si>
  <si>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</si>
  <si>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</si>
  <si>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</si>
  <si>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</si>
  <si>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</si>
  <si>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</si>
  <si>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</si>
  <si>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</si>
  <si>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</si>
  <si>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</si>
  <si>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</si>
  <si>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</si>
  <si>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</si>
  <si>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</si>
  <si>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</si>
  <si>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</si>
  <si>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</si>
  <si>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</si>
  <si>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</si>
  <si>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</si>
  <si>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</si>
  <si>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</si>
  <si>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</si>
  <si>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</si>
  <si>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</si>
  <si>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</si>
  <si>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</si>
  <si>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</si>
  <si>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</si>
  <si>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</si>
  <si>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</si>
  <si>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</si>
  <si>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</si>
  <si>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</si>
  <si>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</si>
  <si>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</si>
  <si>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</si>
  <si>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</si>
  <si>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</si>
  <si>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</si>
  <si>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</si>
  <si>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</si>
  <si>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</si>
  <si>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</si>
  <si>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</si>
  <si>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</si>
  <si>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</si>
  <si>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</si>
  <si>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</si>
  <si>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</si>
  <si>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</si>
  <si>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</si>
  <si>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</si>
  <si>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</si>
  <si>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</si>
  <si>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</si>
  <si>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</si>
  <si>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</si>
  <si>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</si>
  <si>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</si>
  <si>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</si>
  <si>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</si>
  <si>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</si>
  <si>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</si>
  <si>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</si>
  <si>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</si>
  <si>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</si>
  <si>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</si>
  <si>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</si>
  <si>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</si>
  <si>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</si>
  <si>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</si>
  <si>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</si>
  <si>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</si>
  <si>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</si>
  <si>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</si>
  <si>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</si>
  <si>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</si>
  <si>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</si>
  <si>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</si>
  <si>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</si>
  <si>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</si>
  <si>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</si>
  <si>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</si>
  <si>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</si>
  <si>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</si>
  <si>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</si>
  <si>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</si>
  <si>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</si>
  <si>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</si>
  <si>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</si>
  <si>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</si>
  <si>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</si>
  <si>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</si>
  <si>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</si>
  <si>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</si>
  <si>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</si>
  <si>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</si>
  <si>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</si>
  <si>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</si>
  <si>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</si>
  <si>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</si>
  <si>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</si>
  <si>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</si>
  <si>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</si>
  <si>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</si>
  <si>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</si>
  <si>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</si>
  <si>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</si>
  <si>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</si>
  <si>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</si>
  <si>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</si>
  <si>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</si>
  <si>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</si>
  <si>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</si>
  <si>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</si>
  <si>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</si>
  <si>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</si>
  <si>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</si>
  <si>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</si>
  <si>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</si>
  <si>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</si>
  <si>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</si>
  <si>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</si>
  <si>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</si>
  <si>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</si>
  <si>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</si>
  <si>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</si>
  <si>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</si>
  <si>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</si>
  <si>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</si>
  <si>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</si>
  <si>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</si>
  <si>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</si>
  <si>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</si>
  <si>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</si>
  <si>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</si>
  <si>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</si>
  <si>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</si>
  <si>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</si>
  <si>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</si>
  <si>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</si>
  <si>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</si>
  <si>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</si>
  <si>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</si>
  <si>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</si>
  <si>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</si>
  <si>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</si>
  <si>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</si>
  <si>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</si>
  <si>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</si>
  <si>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</si>
  <si>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</si>
  <si>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</si>
  <si>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</si>
  <si>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</si>
  <si>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</si>
  <si>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</si>
  <si>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</si>
  <si>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</si>
  <si>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</si>
  <si>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</si>
  <si>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</si>
  <si>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</si>
  <si>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</si>
  <si>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</si>
  <si>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</si>
  <si>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</si>
  <si>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</si>
  <si>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</si>
  <si>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</si>
  <si>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</si>
  <si>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</si>
  <si>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</si>
  <si>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</si>
  <si>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</si>
  <si>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</si>
  <si>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</si>
  <si>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</si>
  <si>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</si>
  <si>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</si>
  <si>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</si>
  <si>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</si>
  <si>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</si>
  <si>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</si>
  <si>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</si>
  <si>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</si>
  <si>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</si>
  <si>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</si>
  <si>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</si>
  <si>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</si>
  <si>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</si>
  <si>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</si>
  <si>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</si>
  <si>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</si>
  <si>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</si>
  <si>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</si>
  <si>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</si>
  <si>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</si>
  <si>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</si>
  <si>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</si>
  <si>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</si>
  <si>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</si>
  <si>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</si>
  <si>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</si>
  <si>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</si>
  <si>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</si>
  <si>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</si>
  <si>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</si>
  <si>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</si>
  <si>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</si>
  <si>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</si>
  <si>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</si>
  <si>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</si>
  <si>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</si>
  <si>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</si>
  <si>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</si>
  <si>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</si>
  <si>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</si>
  <si>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</si>
  <si>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</si>
  <si>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</si>
  <si>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</si>
  <si>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</si>
  <si>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</si>
  <si>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</si>
  <si>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</si>
  <si>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</si>
  <si>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</si>
  <si>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</si>
  <si>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</si>
  <si>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</si>
  <si>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</si>
  <si>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</si>
  <si>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</si>
  <si>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</si>
  <si>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</si>
  <si>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</si>
  <si>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</si>
  <si>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</si>
  <si>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</si>
  <si>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</si>
  <si>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</si>
  <si>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</si>
  <si>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</si>
  <si>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</si>
  <si>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</si>
  <si>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</si>
  <si>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</si>
  <si>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</si>
  <si>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</si>
  <si>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</si>
  <si>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</si>
  <si>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</si>
  <si>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</si>
  <si>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</si>
  <si>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</si>
  <si>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</si>
  <si>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</si>
  <si>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</si>
  <si>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</si>
  <si>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</si>
  <si>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</si>
  <si>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</si>
  <si>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</si>
  <si>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</si>
  <si>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</si>
  <si>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</si>
  <si>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</si>
  <si>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</si>
  <si>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</si>
  <si>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</si>
  <si>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</si>
  <si>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</si>
  <si>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</si>
  <si>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</si>
  <si>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</si>
  <si>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</si>
  <si>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</si>
  <si>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</si>
  <si>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</si>
  <si>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</si>
  <si>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</si>
  <si>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</si>
  <si>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</si>
  <si>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</si>
  <si>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</si>
  <si>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</si>
  <si>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</si>
  <si>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</si>
  <si>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</si>
  <si>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</si>
  <si>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</si>
  <si>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</si>
  <si>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</si>
  <si>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</si>
  <si>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</si>
  <si>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</si>
  <si>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</si>
  <si>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</si>
  <si>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</si>
  <si>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</si>
  <si>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</si>
  <si>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</si>
  <si>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</si>
  <si>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</si>
  <si>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</si>
  <si>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</si>
  <si>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</si>
  <si>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</si>
  <si>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</si>
  <si>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</si>
  <si>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</si>
  <si>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</si>
  <si>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</si>
  <si>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</si>
  <si>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</si>
  <si>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</si>
  <si>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</si>
  <si>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</si>
  <si>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</si>
  <si>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</si>
  <si>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</si>
  <si>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</si>
  <si>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</si>
  <si>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</si>
  <si>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</si>
  <si>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</si>
  <si>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</si>
  <si>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</si>
  <si>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</si>
  <si>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</si>
  <si>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</si>
  <si>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</si>
  <si>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</si>
  <si>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</si>
  <si>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</si>
  <si>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</si>
  <si>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</si>
  <si>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</si>
  <si>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</si>
  <si>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</si>
  <si>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</si>
  <si>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</si>
  <si>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</si>
  <si>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</si>
  <si>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</si>
  <si>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</si>
  <si>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</si>
  <si>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</si>
  <si>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</si>
  <si>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</si>
  <si>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</si>
  <si>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</si>
  <si>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</si>
  <si>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</si>
  <si>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</si>
  <si>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</si>
  <si>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</si>
  <si>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</si>
  <si>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</si>
  <si>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</si>
  <si>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</si>
  <si>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</si>
  <si>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</si>
  <si>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</si>
  <si>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</si>
  <si>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</si>
  <si>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</si>
  <si>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</si>
  <si>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</si>
  <si>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</si>
  <si>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</si>
  <si>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</si>
  <si>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</si>
  <si>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</si>
  <si>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</si>
  <si>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</si>
  <si>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</si>
  <si>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</si>
  <si>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</si>
  <si>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</si>
  <si>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</si>
  <si>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</si>
  <si>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</si>
  <si>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</si>
  <si>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</si>
  <si>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</si>
  <si>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</si>
  <si>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</si>
  <si>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</si>
  <si>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</si>
  <si>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</si>
  <si>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</si>
  <si>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</si>
  <si>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</si>
  <si>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</si>
  <si>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</si>
  <si>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</si>
  <si>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</si>
  <si>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</si>
  <si>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</si>
  <si>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</si>
  <si>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</si>
  <si>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</si>
  <si>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</si>
  <si>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</si>
  <si>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</si>
  <si>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</si>
  <si>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</si>
  <si>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</si>
  <si>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</si>
  <si>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</si>
  <si>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</si>
  <si>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</si>
  <si>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</si>
  <si>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</si>
  <si>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</si>
  <si>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</si>
  <si>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</si>
  <si>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</si>
  <si>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</si>
  <si>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</si>
  <si>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</si>
  <si>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</si>
  <si>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</si>
  <si>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</si>
  <si>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</si>
  <si>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</si>
  <si>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</si>
  <si>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</si>
  <si>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</si>
  <si>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</si>
  <si>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</si>
  <si>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</si>
  <si>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</si>
  <si>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</si>
  <si>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</si>
  <si>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</si>
  <si>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</si>
  <si>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</si>
  <si>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</si>
  <si>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</si>
  <si>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</si>
  <si>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</si>
  <si>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</si>
  <si>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</si>
  <si>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</si>
  <si>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</si>
  <si>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</si>
  <si>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</si>
  <si>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</si>
  <si>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</si>
  <si>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</si>
  <si>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</si>
  <si>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</si>
  <si>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</si>
  <si>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</si>
  <si>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</si>
  <si>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</si>
  <si>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</si>
  <si>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</si>
  <si>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</si>
  <si>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</si>
  <si>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</si>
  <si>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</si>
  <si>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</si>
  <si>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</si>
  <si>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</si>
  <si>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</si>
  <si>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</si>
  <si>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</si>
  <si>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</si>
  <si>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</si>
  <si>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</si>
  <si>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</si>
  <si>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</si>
  <si>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</si>
  <si>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</si>
  <si>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</si>
  <si>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</si>
  <si>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</si>
  <si>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</si>
  <si>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</si>
  <si>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</si>
  <si>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</si>
  <si>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</si>
  <si>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</si>
  <si>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</si>
  <si>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</si>
  <si>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</si>
  <si>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</si>
  <si>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</si>
  <si>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</si>
  <si>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</si>
  <si>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</si>
  <si>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</si>
  <si>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</si>
  <si>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</si>
  <si>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</si>
  <si>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</si>
  <si>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</si>
  <si>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</si>
  <si>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</si>
  <si>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</si>
  <si>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</si>
  <si>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</si>
  <si>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</si>
  <si>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</si>
  <si>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</si>
  <si>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</si>
  <si>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</si>
  <si>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</si>
  <si>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</si>
  <si>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</si>
  <si>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</si>
  <si>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</si>
  <si>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</si>
  <si>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</si>
  <si>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</si>
  <si>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</si>
  <si>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</si>
  <si>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</si>
  <si>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</si>
  <si>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</si>
  <si>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</si>
  <si>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</si>
  <si>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</si>
  <si>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</si>
  <si>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</si>
  <si>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</si>
  <si>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</si>
  <si>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</si>
  <si>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</si>
  <si>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</si>
  <si>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</si>
  <si>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</si>
  <si>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</si>
  <si>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</si>
  <si>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</si>
  <si>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</si>
  <si>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</si>
  <si>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</si>
  <si>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</si>
  <si>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</si>
  <si>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</si>
  <si>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</si>
  <si>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</si>
  <si>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</si>
  <si>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</si>
  <si>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</si>
  <si>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</si>
  <si>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</si>
  <si>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</si>
  <si>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</si>
  <si>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</si>
  <si>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</si>
  <si>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</si>
  <si>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</si>
  <si>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</si>
  <si>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</si>
  <si>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</si>
  <si>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</si>
  <si>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</si>
  <si>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</si>
  <si>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</si>
  <si>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</si>
  <si>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</si>
  <si>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</si>
  <si>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</si>
  <si>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</si>
  <si>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</si>
  <si>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</si>
  <si>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</si>
  <si>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</si>
  <si>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</si>
  <si>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</si>
  <si>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</si>
  <si>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</si>
  <si>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</si>
  <si>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</si>
  <si>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</si>
  <si>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</si>
  <si>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</si>
  <si>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</si>
  <si>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</si>
  <si>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</si>
  <si>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</si>
  <si>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</si>
  <si>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</si>
  <si>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</si>
  <si>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</si>
  <si>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</si>
  <si>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</si>
  <si>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</si>
  <si>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</si>
  <si>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</si>
  <si>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</si>
  <si>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</si>
  <si>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</si>
  <si>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</si>
  <si>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</si>
  <si>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</si>
  <si>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</si>
  <si>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</si>
  <si>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</si>
  <si>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</si>
  <si>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</si>
  <si>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</si>
  <si>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</si>
  <si>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</si>
  <si>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</si>
  <si>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</si>
  <si>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</si>
  <si>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</si>
  <si>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</si>
  <si>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</si>
  <si>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</si>
  <si>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</si>
  <si>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</si>
  <si>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</si>
  <si>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</si>
  <si>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</si>
  <si>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</si>
  <si>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</si>
  <si>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</si>
  <si>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</si>
  <si>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</si>
  <si>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</si>
  <si>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</si>
  <si>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</si>
  <si>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</si>
  <si>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</si>
  <si>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</si>
  <si>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</si>
  <si>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</si>
  <si>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</si>
  <si>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</si>
  <si>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</si>
  <si>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</si>
  <si>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</si>
  <si>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</si>
  <si>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</si>
  <si>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</si>
  <si>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</si>
  <si>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</si>
  <si>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</si>
  <si>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</si>
  <si>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</si>
  <si>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</si>
  <si>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</si>
  <si>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</si>
  <si>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</si>
  <si>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</si>
  <si>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</si>
  <si>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</si>
  <si>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</si>
  <si>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</si>
  <si>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</si>
  <si>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</si>
  <si>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</si>
  <si>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</si>
  <si>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</si>
  <si>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</si>
  <si>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</si>
  <si>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</si>
  <si>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</si>
  <si>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</si>
  <si>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</si>
  <si>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</si>
  <si>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</si>
  <si>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</si>
  <si>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</si>
  <si>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</si>
  <si>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</si>
  <si>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</si>
  <si>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</si>
  <si>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</si>
  <si>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</si>
  <si>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</si>
  <si>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</si>
  <si>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</si>
  <si>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</si>
  <si>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</si>
  <si>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</si>
  <si>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</si>
  <si>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</si>
  <si>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</si>
  <si>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</si>
  <si>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</si>
  <si>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</si>
  <si>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</si>
  <si>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</si>
  <si>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</si>
  <si>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</si>
  <si>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</si>
  <si>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</si>
  <si>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</si>
  <si>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</si>
  <si>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</si>
  <si>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</si>
  <si>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</si>
  <si>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</si>
  <si>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</si>
  <si>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</si>
  <si>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</si>
  <si>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</si>
  <si>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</si>
  <si>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</si>
  <si>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</si>
  <si>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</si>
  <si>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</si>
  <si>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</si>
  <si>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</si>
  <si>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</si>
  <si>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</si>
  <si>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</si>
  <si>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</si>
  <si>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</si>
  <si>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</si>
  <si>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</si>
  <si>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</si>
  <si>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</si>
  <si>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</si>
  <si>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</si>
  <si>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</si>
  <si>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</si>
  <si>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</si>
  <si>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</si>
  <si>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</si>
  <si>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</si>
  <si>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</si>
  <si>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</si>
  <si>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</si>
  <si>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</si>
  <si>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</si>
  <si>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</si>
  <si>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</si>
  <si>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</si>
  <si>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</si>
  <si>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</si>
  <si>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</si>
  <si>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</si>
  <si>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</si>
  <si>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</si>
  <si>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</si>
  <si>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</si>
  <si>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</si>
  <si>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</si>
  <si>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</si>
  <si>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</si>
  <si>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</si>
  <si>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</si>
  <si>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</si>
  <si>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</si>
  <si>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</si>
  <si>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</si>
  <si>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</si>
  <si>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</si>
  <si>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</si>
  <si>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</si>
  <si>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</si>
  <si>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</si>
  <si>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</si>
  <si>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</si>
  <si>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</si>
  <si>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</si>
  <si>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</si>
  <si>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</si>
  <si>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</si>
  <si>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</si>
  <si>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</si>
  <si>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</si>
  <si>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</si>
  <si>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</si>
  <si>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</si>
  <si>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</si>
  <si>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</si>
  <si>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</si>
  <si>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</si>
  <si>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</si>
  <si>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</si>
  <si>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</si>
  <si>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</si>
  <si>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</si>
  <si>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</si>
  <si>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</si>
  <si>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</si>
  <si>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</si>
  <si>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</si>
  <si>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</si>
  <si>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</si>
  <si>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</si>
  <si>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</si>
  <si>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</si>
  <si>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</si>
  <si>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</si>
  <si>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</si>
  <si>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</si>
  <si>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</si>
  <si>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</si>
  <si>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</si>
  <si>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</si>
  <si>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</si>
  <si>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</si>
  <si>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</si>
  <si>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</si>
  <si>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</si>
  <si>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</si>
  <si>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</si>
  <si>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</si>
  <si>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</si>
  <si>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</si>
  <si>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</si>
  <si>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</si>
  <si>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</si>
  <si>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</si>
  <si>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</si>
  <si>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</si>
  <si>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</si>
  <si>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</si>
  <si>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</si>
  <si>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</si>
  <si>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</si>
  <si>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</si>
  <si>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</si>
  <si>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</si>
  <si>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</si>
  <si>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</si>
  <si>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</si>
  <si>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</si>
  <si>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</si>
  <si>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</si>
  <si>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</si>
  <si>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</si>
  <si>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</si>
  <si>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</si>
  <si>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</si>
  <si>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</si>
  <si>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</si>
  <si>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</si>
  <si>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</si>
  <si>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</si>
  <si>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</si>
  <si>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</si>
  <si>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</si>
  <si>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</si>
  <si>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</si>
  <si>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</si>
  <si>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</si>
  <si>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</si>
  <si>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</si>
  <si>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</si>
  <si>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</si>
  <si>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</si>
  <si>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</si>
  <si>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</si>
  <si>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</si>
  <si>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</si>
  <si>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</si>
  <si>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</si>
  <si>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</si>
  <si>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</si>
  <si>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</si>
  <si>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</si>
  <si>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</si>
  <si>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</si>
  <si>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</si>
  <si>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</si>
  <si>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</si>
  <si>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</si>
  <si>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</si>
  <si>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</si>
  <si>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</si>
  <si>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</si>
  <si>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</si>
  <si>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</si>
  <si>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</si>
  <si>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</si>
  <si>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</si>
  <si>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</si>
  <si>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</si>
  <si>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</si>
  <si>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</si>
  <si>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</si>
  <si>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</si>
  <si>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</si>
  <si>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</si>
  <si>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</si>
  <si>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</si>
  <si>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</si>
  <si>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</si>
  <si>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</si>
  <si>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</si>
  <si>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</si>
  <si>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</si>
  <si>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</si>
  <si>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</si>
  <si>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</si>
  <si>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</si>
  <si>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</si>
  <si>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</si>
  <si>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</si>
  <si>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</si>
  <si>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</si>
  <si>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</si>
  <si>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</si>
  <si>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</si>
  <si>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</si>
  <si>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</si>
  <si>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</si>
  <si>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</si>
  <si>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</si>
  <si>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</si>
  <si>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</si>
  <si>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</si>
  <si>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</si>
  <si>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</si>
  <si>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</si>
  <si>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</si>
  <si>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</si>
  <si>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</si>
  <si>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</si>
  <si>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</si>
  <si>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</si>
  <si>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</si>
  <si>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</si>
  <si>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</si>
  <si>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</si>
  <si>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</si>
  <si>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</si>
  <si>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</si>
  <si>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</si>
  <si>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</si>
  <si>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</si>
  <si>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</si>
  <si>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</si>
  <si>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</si>
  <si>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</si>
  <si>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</si>
  <si>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</si>
  <si>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</si>
  <si>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</si>
  <si>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</si>
  <si>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</si>
  <si>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</si>
  <si>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</si>
  <si>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</si>
  <si>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</si>
  <si>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</si>
  <si>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</si>
  <si>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</si>
  <si>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</si>
  <si>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</si>
  <si>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</si>
  <si>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</si>
  <si>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</si>
  <si>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</si>
  <si>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</si>
  <si>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</si>
  <si>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</si>
  <si>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</si>
  <si>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</si>
  <si>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</si>
  <si>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</si>
  <si>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</si>
  <si>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</si>
  <si>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</si>
  <si>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</si>
  <si>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</si>
  <si>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</si>
  <si>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</si>
  <si>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</si>
  <si>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</si>
  <si>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</si>
  <si>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</si>
  <si>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</si>
  <si>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</si>
  <si>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</si>
  <si>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</si>
  <si>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</si>
  <si>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</si>
  <si>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</si>
  <si>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</si>
  <si>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</si>
  <si>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</si>
  <si>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</si>
  <si>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</si>
  <si>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</si>
  <si>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</si>
  <si>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</si>
  <si>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</si>
  <si>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</si>
  <si>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</si>
  <si>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</si>
  <si>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</si>
  <si>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</si>
  <si>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</si>
  <si>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</si>
  <si>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</si>
  <si>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</si>
  <si>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</si>
  <si>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</si>
  <si>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</si>
  <si>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</si>
  <si>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</si>
  <si>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</si>
  <si>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</si>
  <si>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</si>
  <si>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</si>
  <si>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</si>
  <si>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</si>
  <si>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</si>
  <si>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</si>
  <si>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</si>
  <si>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</si>
  <si>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</si>
  <si>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</si>
  <si>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</si>
  <si>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</si>
  <si>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</si>
  <si>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</si>
  <si>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</si>
  <si>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</si>
  <si>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</si>
  <si>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</si>
  <si>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</si>
  <si>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</si>
  <si>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</si>
  <si>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</si>
  <si>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</si>
  <si>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</si>
  <si>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</si>
  <si>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</si>
  <si>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</si>
  <si>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</si>
  <si>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</si>
  <si>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</si>
  <si>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</si>
  <si>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</si>
  <si>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</si>
  <si>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</si>
  <si>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</si>
  <si>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</si>
  <si>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</si>
  <si>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</si>
  <si>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</si>
  <si>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</si>
  <si>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</si>
  <si>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</si>
  <si>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</si>
  <si>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</si>
  <si>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</si>
  <si>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</si>
  <si>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</si>
  <si>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</si>
  <si>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</si>
  <si>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</si>
  <si>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</si>
  <si>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</si>
  <si>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</si>
  <si>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</si>
  <si>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</si>
  <si>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</si>
  <si>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</si>
  <si>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</si>
  <si>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</si>
  <si>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</si>
  <si>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</si>
  <si>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</si>
  <si>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</si>
  <si>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</si>
  <si>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</si>
  <si>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</si>
  <si>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</si>
  <si>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</si>
  <si>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</si>
  <si>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</si>
  <si>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</si>
  <si>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</si>
  <si>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</si>
  <si>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</si>
  <si>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</si>
  <si>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</si>
  <si>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</si>
  <si>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</si>
  <si>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</si>
  <si>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</si>
  <si>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</si>
  <si>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</si>
  <si>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</si>
  <si>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</si>
  <si>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</si>
  <si>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</si>
  <si>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</si>
  <si>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</si>
  <si>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</si>
  <si>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</si>
  <si>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</si>
  <si>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</si>
  <si>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</si>
  <si>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</si>
  <si>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</si>
  <si>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</si>
  <si>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</si>
  <si>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</si>
  <si>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</si>
  <si>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</si>
  <si>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</si>
  <si>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</si>
  <si>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</si>
  <si>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</si>
  <si>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</si>
  <si>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</si>
  <si>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</si>
  <si>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</si>
  <si>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</si>
  <si>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</si>
  <si>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</si>
  <si>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</si>
  <si>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</si>
  <si>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</si>
  <si>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</si>
  <si>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</si>
  <si>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</si>
  <si>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</si>
  <si>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</si>
  <si>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</si>
  <si>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</si>
  <si>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</si>
  <si>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</si>
  <si>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</si>
  <si>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</si>
  <si>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</si>
  <si>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</si>
  <si>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</si>
  <si>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</si>
  <si>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</si>
  <si>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</si>
  <si>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</si>
  <si>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</si>
  <si>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</si>
  <si>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</si>
  <si>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</si>
  <si>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</si>
  <si>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</si>
  <si>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</si>
  <si>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</si>
  <si>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</si>
  <si>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</si>
  <si>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</si>
  <si>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</si>
  <si>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</si>
  <si>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</si>
  <si>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</si>
  <si>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</si>
  <si>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</si>
  <si>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</si>
  <si>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</si>
  <si>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</si>
  <si>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</si>
  <si>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</si>
  <si>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</si>
  <si>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</si>
  <si>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</si>
  <si>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</si>
  <si>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</si>
  <si>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</si>
  <si>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</si>
  <si>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</si>
  <si>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</si>
  <si>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</si>
  <si>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</si>
  <si>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</si>
  <si>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</si>
  <si>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</si>
  <si>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</si>
  <si>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</si>
  <si>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</si>
  <si>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</si>
  <si>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</si>
  <si>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</si>
  <si>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</si>
  <si>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</si>
  <si>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</si>
  <si>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</si>
  <si>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</si>
  <si>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</si>
  <si>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</si>
  <si>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</si>
  <si>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</si>
  <si>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</si>
  <si>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</si>
  <si>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</si>
  <si>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</si>
  <si>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</si>
  <si>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</si>
  <si>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</si>
  <si>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</si>
  <si>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</si>
  <si>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</si>
  <si>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</si>
  <si>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</si>
  <si>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</si>
  <si>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</si>
  <si>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</si>
  <si>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</si>
  <si>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</si>
  <si>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</si>
  <si>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</si>
  <si>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</si>
  <si>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</si>
  <si>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</si>
  <si>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</si>
  <si>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</si>
  <si>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</si>
  <si>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</si>
  <si>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</si>
  <si>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</si>
  <si>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</si>
  <si>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</si>
  <si>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</si>
  <si>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</si>
  <si>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</si>
  <si>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</si>
  <si>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</si>
  <si>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</si>
  <si>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</si>
  <si>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</si>
  <si>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</si>
  <si>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</si>
  <si>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</si>
  <si>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</si>
  <si>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</si>
  <si>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</si>
  <si>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</si>
  <si>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</si>
  <si>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</si>
  <si>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</si>
  <si>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</si>
  <si>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</si>
  <si>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</si>
  <si>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</si>
  <si>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</si>
  <si>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</si>
  <si>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</si>
  <si>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</si>
  <si>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</si>
  <si>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</si>
  <si>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</si>
  <si>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</si>
  <si>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</si>
  <si>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</si>
  <si>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</si>
  <si>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</si>
  <si>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</si>
  <si>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</si>
  <si>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</si>
  <si>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</si>
  <si>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</si>
  <si>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</si>
  <si>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</si>
  <si>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</si>
  <si>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</si>
  <si>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</si>
  <si>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</si>
  <si>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</si>
  <si>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</si>
  <si>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</si>
  <si>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</si>
  <si>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</si>
  <si>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</si>
  <si>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</si>
  <si>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</si>
  <si>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</si>
  <si>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</si>
  <si>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</si>
  <si>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</si>
  <si>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</si>
  <si>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</si>
  <si>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</si>
  <si>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</si>
  <si>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</si>
  <si>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</si>
  <si>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</si>
  <si>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</si>
  <si>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</si>
  <si>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</si>
  <si>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</si>
  <si>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</si>
  <si>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</si>
  <si>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</si>
  <si>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</si>
  <si>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</si>
  <si>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</si>
  <si>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</si>
  <si>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</si>
  <si>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</si>
  <si>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</si>
  <si>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</si>
  <si>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</si>
  <si>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</si>
  <si>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</si>
  <si>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</si>
  <si>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</si>
  <si>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</si>
  <si>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</si>
  <si>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</si>
  <si>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</si>
  <si>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</si>
  <si>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</si>
  <si>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</si>
  <si>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</si>
  <si>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</si>
  <si>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</si>
  <si>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</si>
  <si>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</si>
  <si>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</si>
  <si>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</si>
  <si>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</si>
  <si>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</si>
  <si>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</si>
  <si>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</si>
  <si>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</si>
  <si>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</si>
  <si>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</si>
  <si>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</si>
  <si>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</si>
  <si>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</si>
  <si>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</si>
  <si>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</si>
  <si>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</si>
  <si>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</si>
  <si>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</si>
  <si>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</si>
  <si>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</si>
  <si>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</si>
  <si>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</si>
  <si>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</si>
  <si>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</si>
  <si>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</si>
  <si>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</si>
  <si>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</si>
  <si>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</si>
  <si>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</si>
  <si>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</si>
  <si>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</si>
  <si>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</si>
  <si>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</si>
  <si>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</si>
  <si>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</si>
  <si>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</si>
  <si>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</si>
  <si>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</si>
  <si>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</si>
  <si>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</si>
  <si>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</si>
  <si>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</si>
  <si>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</si>
  <si>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</si>
  <si>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</si>
  <si>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</si>
  <si>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</si>
  <si>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</si>
  <si>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</si>
  <si>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</si>
  <si>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</si>
  <si>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</si>
  <si>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</si>
  <si>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</si>
  <si>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</si>
  <si>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</si>
  <si>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</si>
  <si>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</si>
  <si>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</si>
  <si>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</si>
  <si>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</si>
  <si>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</si>
  <si>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</si>
  <si>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</si>
  <si>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</si>
  <si>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</si>
  <si>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</si>
  <si>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</si>
  <si>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</si>
  <si>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</si>
  <si>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</si>
  <si>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</si>
  <si>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</si>
  <si>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</si>
  <si>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</si>
  <si>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</si>
  <si>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</si>
  <si>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</si>
  <si>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</si>
  <si>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</si>
  <si>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</si>
  <si>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</si>
  <si>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</si>
  <si>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</si>
  <si>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</si>
  <si>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</si>
  <si>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</si>
  <si>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</si>
  <si>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</si>
  <si>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</si>
  <si>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</si>
  <si>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</si>
  <si>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</si>
  <si>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</si>
  <si>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</si>
  <si>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</si>
  <si>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</si>
  <si>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</si>
  <si>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</si>
  <si>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</si>
  <si>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</si>
  <si>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</si>
  <si>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</si>
  <si>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</si>
  <si>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</si>
  <si>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</si>
  <si>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</si>
  <si>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</si>
  <si>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</si>
  <si>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</si>
  <si>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</si>
  <si>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</si>
  <si>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</si>
  <si>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</si>
  <si>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</si>
  <si>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</si>
  <si>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</si>
  <si>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</si>
  <si>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</si>
  <si>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</si>
  <si>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</si>
  <si>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</si>
  <si>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</si>
  <si>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</si>
  <si>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</si>
  <si>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</si>
  <si>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</si>
  <si>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</si>
  <si>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</si>
  <si>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</si>
  <si>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</si>
  <si>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</si>
  <si>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</si>
  <si>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</si>
  <si>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</si>
  <si>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</si>
  <si>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</si>
  <si>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</si>
  <si>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</si>
  <si>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</si>
  <si>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</si>
  <si>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</si>
  <si>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</si>
  <si>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</si>
  <si>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</si>
  <si>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</si>
  <si>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</si>
  <si>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</si>
  <si>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</si>
  <si>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</si>
  <si>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</si>
  <si>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</si>
  <si>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</si>
  <si>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</si>
  <si>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</si>
  <si>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</si>
  <si>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</si>
  <si>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</si>
  <si>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</si>
  <si>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</si>
  <si>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</si>
  <si>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</si>
  <si>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</si>
  <si>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</si>
  <si>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</si>
  <si>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</si>
  <si>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</si>
  <si>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</si>
  <si>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</si>
  <si>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</si>
  <si>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</si>
  <si>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</si>
  <si>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</si>
  <si>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</si>
  <si>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</si>
  <si>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</si>
  <si>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</si>
  <si>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</si>
  <si>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</si>
  <si>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</si>
  <si>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</si>
  <si>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</si>
  <si>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</si>
  <si>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</si>
  <si>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</si>
  <si>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</si>
  <si>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</si>
  <si>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</si>
  <si>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</si>
  <si>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</si>
  <si>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</si>
  <si>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</si>
  <si>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</si>
  <si>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</si>
  <si>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</si>
  <si>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</si>
  <si>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</si>
  <si>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</si>
  <si>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</si>
  <si>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</si>
  <si>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</si>
  <si>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</si>
  <si>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</si>
  <si>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</si>
  <si>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</si>
  <si>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</si>
  <si>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</si>
  <si>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</si>
  <si>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</si>
  <si>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</si>
  <si>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</si>
  <si>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</si>
  <si>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</si>
  <si>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</si>
  <si>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</si>
  <si>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</si>
  <si>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</si>
  <si>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</si>
  <si>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</si>
  <si>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</si>
  <si>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</si>
  <si>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</si>
  <si>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</si>
  <si>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</si>
  <si>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</si>
  <si>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</si>
  <si>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</si>
  <si>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</si>
  <si>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</si>
  <si>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</si>
  <si>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</si>
  <si>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</si>
  <si>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</si>
  <si>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</si>
  <si>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</si>
  <si>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</si>
  <si>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</si>
  <si>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</si>
  <si>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</si>
  <si>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</si>
  <si>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</si>
  <si>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</si>
  <si>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</si>
  <si>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</si>
  <si>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</si>
  <si>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</si>
  <si>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</si>
  <si>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</si>
  <si>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</si>
  <si>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</si>
  <si>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</si>
  <si>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</si>
  <si>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</si>
  <si>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</si>
  <si>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</si>
  <si>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</si>
  <si>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</si>
  <si>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</si>
  <si>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</si>
  <si>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</si>
  <si>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</si>
  <si>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</si>
  <si>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</si>
  <si>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</si>
  <si>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</si>
  <si>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</si>
  <si>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</si>
  <si>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</si>
  <si>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</si>
  <si>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</si>
  <si>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</si>
  <si>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</si>
  <si>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</si>
  <si>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</si>
  <si>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</si>
  <si>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</si>
  <si>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</si>
  <si>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</si>
  <si>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</si>
  <si>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</si>
  <si>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</si>
  <si>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</si>
  <si>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</si>
  <si>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</si>
  <si>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</si>
  <si>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</si>
  <si>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</si>
  <si>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</si>
  <si>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</si>
  <si>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</si>
  <si>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</si>
  <si>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</si>
  <si>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</si>
  <si>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</si>
  <si>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</si>
  <si>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</si>
  <si>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</si>
  <si>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</si>
  <si>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</si>
  <si>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</si>
  <si>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</si>
  <si>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</si>
  <si>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</si>
  <si>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</si>
  <si>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</si>
  <si>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</si>
  <si>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</si>
  <si>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</si>
  <si>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</si>
  <si>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</si>
  <si>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</si>
  <si>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</si>
  <si>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</si>
  <si>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</si>
  <si>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</si>
  <si>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</si>
  <si>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</si>
  <si>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</si>
  <si>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</si>
  <si>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</si>
  <si>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</si>
  <si>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</si>
  <si>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</si>
  <si>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</si>
  <si>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</si>
  <si>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</si>
  <si>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</si>
  <si>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</si>
  <si>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</si>
  <si>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</si>
  <si>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</si>
  <si>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</si>
  <si>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</si>
  <si>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</si>
  <si>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</si>
  <si>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</si>
  <si>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</si>
  <si>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</si>
  <si>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</si>
  <si>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</si>
  <si>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</si>
  <si>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</si>
  <si>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</si>
  <si>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</si>
  <si>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</si>
  <si>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</si>
  <si>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</si>
  <si>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</si>
  <si>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</si>
  <si>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</si>
  <si>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</si>
  <si>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</si>
  <si>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</si>
  <si>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</si>
  <si>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</si>
  <si>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</si>
  <si>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</si>
  <si>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</si>
  <si>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</si>
  <si>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</si>
  <si>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</si>
  <si>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</si>
  <si>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</si>
  <si>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</si>
  <si>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</si>
  <si>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</si>
  <si>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</si>
  <si>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</si>
  <si>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</si>
  <si>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</si>
  <si>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</si>
  <si>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</si>
  <si>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</si>
  <si>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</si>
  <si>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</si>
  <si>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</si>
  <si>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</si>
  <si>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</si>
  <si>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</si>
  <si>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</si>
  <si>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</si>
  <si>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</si>
  <si>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</si>
  <si>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</si>
  <si>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</si>
  <si>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</si>
  <si>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</si>
  <si>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</si>
  <si>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</si>
  <si>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</si>
  <si>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</si>
  <si>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</si>
  <si>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</si>
  <si>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</si>
  <si>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</si>
  <si>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</si>
  <si>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</si>
  <si>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</si>
  <si>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</si>
  <si>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</si>
  <si>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</si>
  <si>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</si>
  <si>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</si>
  <si>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</si>
  <si>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</si>
  <si>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</si>
  <si>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</si>
  <si>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</si>
  <si>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</si>
  <si>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</si>
  <si>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</si>
  <si>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</si>
  <si>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</si>
  <si>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</si>
  <si>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</si>
  <si>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</si>
  <si>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</si>
  <si>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</si>
  <si>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</si>
  <si>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</si>
  <si>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</si>
  <si>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</si>
  <si>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</si>
  <si>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</si>
  <si>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</si>
  <si>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</si>
  <si>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</si>
  <si>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</si>
  <si>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</si>
  <si>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</si>
  <si>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</si>
  <si>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</si>
  <si>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</si>
  <si>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</si>
  <si>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</si>
  <si>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</si>
  <si>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</si>
  <si>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</si>
  <si>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</si>
  <si>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</si>
  <si>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</si>
  <si>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</si>
  <si>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</si>
  <si>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</si>
  <si>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</si>
  <si>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</si>
  <si>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</si>
  <si>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</si>
  <si>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</si>
  <si>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</si>
  <si>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</si>
  <si>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</si>
  <si>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</si>
  <si>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</si>
  <si>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</si>
  <si>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</si>
  <si>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</si>
  <si>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</si>
  <si>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</si>
  <si>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</si>
  <si>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</si>
  <si>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</si>
  <si>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</si>
  <si>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</si>
  <si>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</si>
  <si>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</si>
  <si>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</si>
  <si>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</si>
  <si>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</si>
  <si>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</si>
  <si>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</si>
  <si>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</si>
  <si>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</si>
  <si>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</si>
  <si>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</si>
  <si>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</si>
  <si>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</si>
  <si>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</si>
  <si>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</si>
  <si>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</si>
  <si>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</si>
  <si>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</si>
  <si>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</si>
  <si>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</si>
  <si>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</si>
  <si>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</si>
  <si>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</si>
  <si>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</si>
  <si>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</si>
  <si>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</si>
  <si>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</si>
  <si>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</si>
  <si>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</si>
  <si>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</si>
  <si>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</si>
  <si>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</si>
  <si>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</si>
  <si>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</si>
  <si>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</si>
  <si>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</si>
  <si>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</si>
  <si>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</si>
  <si>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</si>
  <si>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</si>
  <si>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</si>
  <si>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</si>
  <si>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</si>
  <si>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</si>
  <si>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</si>
  <si>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</si>
  <si>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</si>
  <si>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</si>
  <si>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</si>
  <si>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</si>
  <si>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</si>
  <si>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</si>
  <si>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</si>
  <si>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</si>
  <si>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</si>
  <si>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</si>
  <si>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</si>
  <si>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</si>
  <si>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</si>
  <si>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</si>
  <si>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</si>
  <si>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</si>
  <si>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</si>
  <si>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</si>
  <si>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</si>
  <si>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</si>
  <si>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</si>
  <si>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</si>
  <si>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</si>
  <si>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</si>
  <si>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</si>
  <si>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</si>
  <si>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</si>
  <si>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</si>
  <si>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</si>
  <si>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</si>
  <si>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</si>
  <si>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</si>
  <si>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</si>
  <si>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</si>
  <si>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</si>
  <si>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</si>
  <si>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</si>
  <si>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</si>
  <si>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</si>
  <si>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</si>
  <si>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</si>
  <si>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</si>
  <si>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</si>
  <si>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</si>
  <si>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</si>
  <si>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</si>
  <si>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</si>
  <si>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</si>
  <si>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</si>
  <si>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</si>
  <si>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</si>
  <si>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</si>
  <si>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</si>
  <si>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</si>
  <si>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</si>
  <si>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</si>
  <si>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</si>
  <si>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</si>
  <si>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</si>
  <si>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</si>
  <si>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</si>
  <si>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</si>
  <si>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</si>
  <si>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</si>
  <si>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</si>
  <si>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</si>
  <si>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</si>
  <si>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</si>
  <si>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</si>
  <si>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</si>
  <si>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</si>
  <si>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</si>
  <si>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</si>
  <si>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</si>
  <si>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</si>
  <si>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</si>
  <si>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</si>
  <si>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</si>
  <si>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</si>
  <si>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</si>
  <si>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</si>
  <si>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</si>
  <si>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</si>
  <si>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</si>
  <si>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</si>
  <si>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</si>
  <si>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</si>
  <si>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</si>
  <si>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</si>
  <si>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</si>
  <si>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</si>
  <si>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</si>
  <si>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</si>
  <si>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</si>
  <si>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</si>
  <si>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</si>
  <si>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</si>
  <si>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</si>
  <si>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</si>
  <si>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</si>
  <si>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</si>
  <si>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</si>
  <si>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</si>
  <si>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</si>
  <si>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</si>
  <si>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</si>
  <si>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</si>
  <si>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</si>
  <si>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</si>
  <si>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</si>
  <si>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</si>
  <si>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</si>
  <si>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</si>
  <si>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</si>
  <si>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</si>
  <si>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</si>
  <si>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</si>
  <si>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</si>
  <si>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</si>
  <si>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</si>
  <si>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</si>
  <si>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</si>
  <si>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</si>
  <si>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</si>
  <si>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</si>
  <si>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</si>
  <si>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</si>
  <si>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</si>
  <si>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</si>
  <si>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</si>
  <si>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</si>
  <si>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</si>
  <si>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</si>
  <si>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</si>
  <si>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</si>
  <si>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</si>
  <si>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</si>
  <si>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</si>
  <si>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</si>
  <si>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</si>
  <si>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</si>
  <si>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</si>
  <si>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</si>
  <si>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</si>
  <si>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</si>
  <si>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</si>
  <si>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</si>
  <si>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</si>
  <si>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</si>
  <si>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</si>
  <si>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</si>
  <si>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</si>
  <si>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</si>
  <si>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</si>
  <si>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</si>
  <si>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</si>
  <si>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</si>
  <si>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</si>
  <si>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</si>
  <si>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</si>
  <si>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</si>
  <si>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</si>
  <si>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</si>
  <si>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</si>
  <si>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</si>
  <si>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</si>
  <si>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</si>
  <si>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</si>
  <si>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</si>
  <si>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</si>
  <si>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</si>
  <si>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</si>
  <si>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</si>
  <si>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</si>
  <si>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</si>
  <si>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</si>
  <si>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</si>
  <si>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</si>
  <si>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</si>
  <si>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</si>
  <si>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</si>
  <si>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</si>
  <si>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</si>
  <si>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</si>
  <si>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</si>
  <si>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</si>
  <si>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</si>
  <si>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</si>
  <si>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</si>
  <si>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</si>
  <si>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</si>
  <si>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</si>
  <si>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</si>
  <si>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</si>
  <si>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</si>
  <si>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</si>
  <si>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</si>
  <si>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</si>
  <si>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</si>
  <si>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</si>
  <si>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</si>
  <si>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</si>
  <si>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</si>
  <si>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</si>
  <si>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</si>
  <si>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</si>
  <si>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</si>
  <si>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</si>
  <si>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</si>
  <si>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</si>
  <si>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</si>
  <si>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</si>
  <si>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</si>
  <si>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</si>
  <si>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</si>
  <si>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</si>
  <si>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</si>
  <si>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</si>
  <si>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</si>
  <si>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</si>
  <si>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</si>
  <si>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</si>
  <si>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</si>
  <si>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</si>
  <si>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</si>
  <si>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</si>
  <si>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</si>
  <si>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</si>
  <si>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</si>
  <si>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</si>
  <si>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</si>
  <si>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</si>
  <si>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</si>
  <si>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</si>
  <si>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</si>
  <si>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</si>
  <si>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</si>
  <si>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</si>
  <si>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</si>
  <si>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</si>
  <si>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</si>
  <si>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</si>
  <si>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</si>
  <si>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</si>
  <si>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</si>
  <si>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</si>
  <si>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</si>
  <si>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</si>
  <si>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</si>
  <si>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</si>
  <si>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</si>
  <si>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</si>
  <si>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</si>
  <si>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</si>
  <si>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</si>
  <si>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</si>
  <si>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</si>
  <si>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</si>
  <si>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</si>
  <si>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</si>
  <si>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</si>
  <si>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</si>
  <si>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</si>
  <si>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</si>
  <si>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</si>
  <si>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</si>
  <si>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</si>
  <si>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</si>
  <si>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</si>
  <si>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</si>
  <si>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</si>
  <si>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</si>
  <si>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</si>
  <si>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</si>
  <si>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</si>
  <si>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</si>
  <si>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</si>
  <si>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</si>
  <si>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</si>
  <si>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</si>
  <si>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</si>
  <si>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</si>
  <si>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</si>
  <si>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</si>
  <si>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</si>
  <si>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</si>
  <si>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</si>
  <si>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</si>
  <si>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</si>
  <si>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</si>
  <si>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</si>
  <si>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</si>
  <si>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</si>
  <si>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</si>
  <si>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</si>
  <si>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</si>
  <si>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</si>
  <si>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</si>
  <si>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</si>
  <si>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</si>
  <si>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</si>
  <si>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</si>
  <si>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</si>
  <si>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</si>
  <si>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</si>
  <si>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</si>
  <si>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</si>
  <si>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</si>
  <si>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</si>
  <si>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</si>
  <si>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</si>
  <si>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</si>
  <si>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</si>
  <si>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</si>
  <si>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</si>
  <si>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</si>
  <si>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</si>
  <si>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</si>
  <si>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</si>
  <si>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</si>
  <si>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</si>
  <si>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</si>
  <si>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</si>
  <si>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</si>
  <si>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</si>
  <si>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</si>
  <si>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</si>
  <si>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</si>
  <si>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</si>
  <si>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</si>
  <si>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</si>
  <si>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</si>
  <si>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</si>
  <si>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</si>
  <si>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</si>
  <si>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</si>
  <si>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</si>
  <si>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</si>
  <si>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</si>
  <si>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</si>
  <si>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</si>
  <si>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</si>
  <si>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</si>
  <si>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</si>
  <si>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</si>
  <si>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</si>
  <si>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</si>
  <si>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</si>
  <si>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</si>
  <si>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</si>
  <si>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</si>
  <si>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</si>
  <si>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</si>
  <si>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</si>
  <si>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</si>
  <si>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</si>
  <si>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</si>
  <si>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</si>
  <si>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</si>
  <si>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</si>
  <si>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</si>
  <si>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</si>
  <si>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</si>
  <si>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</si>
  <si>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</si>
  <si>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</si>
  <si>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</si>
  <si>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</si>
  <si>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</si>
  <si>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</si>
  <si>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</si>
  <si>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</si>
  <si>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</si>
  <si>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</si>
  <si>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</si>
  <si>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</si>
  <si>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</si>
  <si>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</si>
  <si>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</si>
  <si>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</si>
  <si>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</si>
  <si>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</si>
  <si>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</si>
  <si>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</si>
  <si>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</si>
  <si>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</si>
  <si>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</si>
  <si>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</si>
  <si>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</si>
  <si>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</si>
  <si>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</si>
  <si>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</si>
  <si>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</si>
  <si>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</si>
  <si>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</si>
  <si>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</si>
  <si>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</si>
  <si>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</si>
  <si>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</si>
  <si>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</si>
  <si>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</si>
  <si>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</si>
  <si>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</si>
  <si>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</si>
  <si>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</si>
  <si>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</si>
  <si>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</si>
  <si>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</si>
  <si>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</si>
  <si>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</si>
  <si>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</si>
  <si>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</si>
  <si>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</si>
  <si>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</si>
  <si>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</si>
  <si>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</si>
  <si>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</si>
  <si>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</si>
  <si>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</si>
  <si>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</si>
  <si>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</si>
  <si>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</si>
  <si>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</si>
  <si>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</si>
  <si>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</si>
  <si>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</si>
  <si>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</si>
  <si>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</si>
  <si>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</si>
  <si>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</si>
  <si>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</si>
  <si>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</si>
  <si>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</si>
  <si>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</si>
  <si>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</si>
  <si>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</si>
  <si>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</si>
  <si>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</si>
  <si>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</si>
  <si>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</si>
  <si>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</si>
  <si>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</si>
  <si>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</si>
  <si>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</si>
  <si>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</si>
  <si>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</si>
  <si>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</si>
  <si>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</si>
  <si>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</si>
  <si>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</si>
  <si>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</si>
  <si>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</si>
  <si>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</si>
  <si>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</si>
  <si>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</si>
  <si>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</si>
  <si>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</si>
  <si>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</si>
  <si>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</si>
  <si>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</si>
  <si>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</si>
  <si>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</si>
  <si>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</si>
  <si>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</si>
  <si>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</si>
  <si>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</si>
  <si>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</si>
  <si>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</si>
  <si>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</si>
  <si>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</si>
  <si>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</si>
  <si>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</si>
  <si>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</si>
  <si>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</si>
  <si>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</si>
  <si>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</si>
  <si>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</si>
  <si>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</si>
  <si>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</si>
  <si>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</si>
  <si>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</si>
  <si>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</si>
  <si>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</si>
  <si>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</si>
  <si>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</si>
  <si>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</si>
  <si>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</si>
  <si>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</si>
  <si>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</si>
  <si>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</si>
  <si>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</si>
  <si>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</si>
  <si>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</si>
  <si>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</si>
  <si>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</si>
  <si>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</si>
  <si>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</si>
  <si>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</si>
  <si>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</si>
  <si>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</si>
  <si>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</si>
  <si>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</si>
  <si>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</si>
  <si>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</si>
  <si>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</si>
  <si>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</si>
  <si>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</si>
  <si>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</si>
  <si>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</si>
  <si>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</si>
  <si>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</si>
  <si>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</si>
  <si>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</si>
  <si>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</si>
  <si>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</si>
  <si>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</si>
  <si>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</si>
  <si>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</si>
  <si>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</si>
  <si>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</si>
  <si>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</si>
  <si>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</si>
  <si>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</si>
  <si>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</si>
  <si>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</si>
  <si>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</si>
  <si>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</si>
  <si>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</si>
  <si>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</si>
  <si>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</si>
  <si>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</si>
  <si>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</si>
  <si>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</si>
  <si>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</si>
  <si>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</si>
  <si>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</si>
  <si>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</si>
  <si>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</si>
  <si>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</si>
  <si>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</si>
  <si>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</si>
  <si>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</si>
  <si>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</si>
  <si>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</si>
  <si>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</si>
  <si>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</si>
  <si>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</si>
  <si>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</si>
  <si>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</si>
  <si>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</si>
  <si>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</si>
  <si>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</si>
  <si>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</si>
  <si>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</si>
  <si>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</si>
  <si>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</si>
  <si>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</si>
  <si>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</si>
  <si>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</si>
  <si>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</si>
  <si>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</si>
  <si>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</si>
  <si>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</si>
  <si>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</si>
  <si>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</si>
  <si>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</si>
  <si>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</si>
  <si>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</si>
  <si>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</si>
  <si>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</si>
  <si>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</si>
  <si>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</si>
  <si>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</si>
  <si>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</si>
  <si>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</si>
  <si>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</si>
  <si>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</si>
  <si>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</si>
  <si>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</si>
  <si>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</si>
  <si>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</si>
  <si>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</si>
  <si>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</si>
  <si>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</si>
  <si>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</si>
  <si>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</si>
  <si>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</si>
  <si>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</si>
  <si>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</si>
  <si>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</si>
  <si>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</si>
  <si>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</si>
  <si>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</si>
  <si>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</si>
  <si>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</si>
  <si>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</si>
  <si>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</si>
  <si>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</si>
  <si>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</si>
  <si>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</si>
  <si>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</si>
  <si>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</si>
  <si>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</si>
  <si>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</si>
  <si>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</si>
  <si>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</si>
  <si>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</si>
  <si>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</si>
  <si>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</si>
  <si>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</si>
  <si>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</si>
  <si>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</si>
  <si>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</si>
  <si>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</si>
  <si>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</si>
  <si>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</si>
  <si>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</si>
  <si>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</si>
  <si>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</si>
  <si>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</si>
  <si>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</si>
  <si>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</si>
  <si>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</si>
  <si>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</si>
  <si>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</si>
  <si>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</si>
  <si>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</si>
  <si>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</si>
  <si>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</si>
  <si>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</si>
  <si>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</si>
  <si>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</si>
  <si>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</si>
  <si>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</si>
  <si>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</si>
  <si>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</si>
  <si>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</si>
  <si>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</si>
  <si>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</si>
  <si>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</si>
  <si>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</si>
  <si>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</si>
  <si>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</si>
  <si>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</si>
  <si>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</si>
  <si>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</si>
  <si>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</si>
  <si>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</si>
  <si>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</si>
  <si>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</si>
  <si>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</si>
  <si>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</si>
  <si>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</si>
  <si>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</si>
  <si>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</si>
  <si>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</si>
  <si>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</si>
  <si>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</si>
  <si>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</si>
  <si>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</si>
  <si>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</si>
  <si>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</si>
  <si>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</si>
  <si>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</si>
  <si>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</si>
  <si>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</si>
  <si>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</si>
  <si>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</si>
  <si>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</si>
  <si>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</si>
  <si>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</si>
  <si>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</si>
  <si>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</si>
  <si>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</si>
  <si>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</si>
  <si>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</si>
  <si>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</si>
  <si>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</si>
  <si>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</si>
  <si>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</si>
  <si>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</si>
  <si>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</si>
  <si>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</si>
  <si>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</si>
  <si>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</si>
  <si>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</si>
  <si>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</si>
  <si>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</si>
  <si>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</si>
  <si>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</si>
  <si>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</si>
  <si>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</si>
  <si>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</si>
  <si>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</si>
  <si>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</si>
  <si>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</si>
  <si>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</si>
  <si>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</si>
  <si>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</si>
  <si>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</si>
  <si>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</si>
  <si>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</si>
  <si>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</si>
  <si>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</si>
  <si>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</si>
  <si>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</si>
  <si>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</si>
  <si>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</si>
  <si>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</si>
  <si>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</si>
  <si>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</si>
  <si>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</si>
  <si>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</si>
  <si>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</si>
  <si>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</si>
  <si>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</si>
  <si>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</si>
  <si>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</si>
  <si>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</si>
  <si>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</si>
  <si>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</si>
  <si>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</si>
  <si>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</si>
  <si>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</si>
  <si>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</si>
  <si>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</si>
  <si>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</si>
  <si>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</si>
  <si>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</si>
  <si>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</si>
  <si>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</si>
  <si>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</si>
  <si>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</si>
  <si>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</si>
  <si>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</si>
  <si>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</si>
  <si>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</si>
  <si>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</si>
  <si>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</si>
  <si>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</si>
  <si>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</si>
  <si>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</si>
  <si>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</si>
  <si>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</si>
  <si>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</si>
  <si>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</si>
  <si>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</si>
  <si>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</si>
  <si>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</si>
  <si>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</si>
  <si>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</si>
  <si>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</si>
  <si>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</si>
  <si>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</si>
  <si>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</si>
  <si>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</si>
  <si>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</si>
  <si>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</si>
  <si>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</si>
  <si>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</si>
  <si>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</si>
  <si>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</si>
  <si>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</si>
  <si>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</si>
  <si>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</si>
  <si>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</si>
  <si>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</si>
  <si>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</si>
  <si>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</si>
  <si>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</si>
  <si>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</si>
  <si>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</si>
  <si>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</si>
  <si>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</si>
  <si>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</si>
  <si>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</si>
  <si>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</si>
  <si>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</si>
  <si>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</si>
  <si>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</si>
  <si>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</si>
  <si>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</si>
  <si>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</si>
  <si>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</si>
  <si>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</si>
  <si>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</si>
  <si>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</si>
  <si>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</si>
  <si>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</si>
  <si>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</si>
  <si>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</si>
  <si>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</si>
  <si>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</si>
  <si>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</si>
  <si>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</si>
  <si>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</si>
  <si>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</si>
  <si>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</si>
  <si>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</si>
  <si>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</si>
  <si>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</si>
  <si>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</si>
  <si>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</si>
  <si>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</si>
  <si>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</si>
  <si>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</si>
  <si>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</si>
  <si>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</si>
  <si>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</si>
  <si>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</si>
  <si>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</si>
  <si>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</si>
  <si>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</si>
  <si>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</si>
  <si>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</si>
  <si>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</si>
  <si>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</si>
  <si>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</si>
  <si>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</si>
  <si>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</si>
  <si>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</si>
  <si>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</si>
  <si>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</si>
  <si>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</si>
  <si>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</si>
  <si>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</si>
  <si>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</si>
  <si>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</si>
  <si>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</si>
  <si>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</si>
  <si>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</si>
  <si>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</si>
  <si>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</si>
  <si>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</si>
  <si>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</si>
  <si>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</si>
  <si>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</si>
  <si>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</si>
  <si>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</si>
  <si>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</si>
  <si>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</si>
  <si>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</si>
  <si>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</si>
  <si>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</si>
  <si>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</si>
  <si>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</si>
  <si>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</si>
  <si>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</si>
  <si>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</si>
  <si>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</si>
  <si>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</si>
  <si>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</si>
  <si>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</si>
  <si>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</si>
  <si>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</si>
  <si>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</si>
  <si>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</si>
  <si>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</si>
  <si>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</si>
  <si>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</si>
  <si>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</si>
  <si>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</si>
  <si>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</si>
  <si>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</si>
  <si>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</si>
  <si>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</si>
  <si>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</si>
  <si>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</si>
  <si>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</si>
  <si>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</si>
  <si>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</si>
  <si>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</si>
  <si>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</si>
  <si>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</si>
  <si>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</si>
  <si>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</si>
  <si>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</si>
  <si>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</si>
  <si>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</si>
  <si>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</si>
  <si>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</si>
  <si>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</si>
  <si>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</si>
  <si>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</si>
  <si>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</si>
  <si>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</si>
  <si>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</si>
  <si>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</si>
  <si>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</si>
  <si>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</si>
  <si>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</si>
  <si>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</si>
  <si>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</si>
  <si>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</si>
  <si>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</si>
  <si>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</si>
  <si>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</si>
  <si>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</si>
  <si>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</si>
  <si>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</si>
  <si>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</si>
  <si>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</si>
  <si>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</si>
  <si>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</si>
  <si>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</si>
  <si>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</si>
  <si>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</si>
  <si>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</si>
  <si>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</si>
  <si>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</si>
  <si>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</si>
  <si>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</si>
  <si>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</si>
  <si>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</si>
  <si>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</si>
  <si>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</si>
  <si>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</si>
  <si>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</si>
  <si>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</si>
  <si>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</si>
  <si>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</si>
  <si>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</si>
  <si>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</si>
  <si>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</si>
  <si>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</si>
  <si>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</si>
  <si>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</si>
  <si>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</si>
  <si>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</si>
  <si>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</si>
  <si>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</si>
  <si>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</si>
  <si>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</si>
  <si>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</si>
  <si>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</si>
  <si>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</si>
  <si>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</si>
  <si>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</si>
  <si>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</si>
  <si>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</si>
  <si>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</si>
  <si>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</si>
  <si>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</si>
  <si>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</si>
  <si>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</si>
  <si>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</si>
  <si>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</si>
  <si>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</si>
  <si>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</si>
  <si>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</si>
  <si>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</si>
  <si>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</si>
  <si>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</si>
  <si>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</si>
  <si>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</si>
  <si>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</si>
  <si>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</si>
  <si>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</si>
  <si>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</si>
  <si>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</si>
  <si>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</si>
  <si>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</si>
  <si>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</si>
  <si>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</si>
  <si>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</si>
  <si>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</si>
  <si>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</si>
  <si>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</si>
  <si>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</si>
  <si>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</si>
  <si>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</si>
  <si>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</si>
  <si>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</si>
  <si>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</si>
  <si>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</si>
  <si>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</si>
  <si>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</si>
  <si>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</si>
  <si>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</si>
  <si>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</si>
  <si>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</si>
  <si>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</si>
  <si>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</si>
  <si>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</si>
  <si>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</si>
  <si>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</si>
  <si>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</si>
  <si>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</si>
  <si>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</si>
  <si>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</si>
  <si>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</si>
  <si>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</si>
  <si>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</si>
  <si>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</si>
  <si>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</si>
  <si>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</si>
  <si>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</si>
  <si>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</si>
  <si>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</si>
  <si>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</si>
  <si>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</si>
  <si>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</si>
  <si>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</si>
  <si>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</si>
  <si>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</si>
  <si>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</si>
  <si>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</si>
  <si>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</si>
  <si>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</si>
  <si>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</si>
  <si>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</si>
  <si>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</si>
  <si>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</si>
  <si>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</si>
  <si>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</si>
  <si>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</si>
  <si>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</si>
  <si>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</si>
  <si>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</si>
  <si>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</si>
  <si>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</si>
  <si>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</si>
  <si>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</si>
  <si>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</si>
  <si>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</si>
  <si>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</si>
  <si>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</si>
  <si>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</si>
  <si>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</si>
  <si>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</si>
  <si>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</si>
  <si>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</si>
  <si>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</si>
  <si>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</si>
  <si>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</si>
  <si>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</si>
  <si>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</si>
  <si>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</si>
  <si>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</si>
  <si>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</si>
  <si>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</si>
  <si>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</si>
  <si>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</si>
  <si>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</si>
  <si>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</si>
  <si>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</si>
  <si>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</si>
  <si>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</si>
  <si>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</si>
  <si>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</si>
  <si>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</si>
  <si>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</si>
  <si>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</si>
  <si>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</si>
  <si>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</si>
  <si>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</si>
  <si>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</si>
  <si>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</si>
  <si>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</si>
  <si>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</si>
  <si>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</si>
  <si>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</si>
  <si>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</si>
  <si>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</si>
  <si>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</si>
  <si>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</si>
  <si>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</si>
  <si>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</si>
  <si>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</si>
  <si>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</si>
  <si>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</si>
  <si>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</si>
  <si>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</si>
  <si>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</si>
  <si>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</si>
  <si>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</si>
  <si>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</si>
  <si>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</si>
  <si>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</si>
  <si>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</si>
  <si>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</si>
  <si>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</si>
  <si>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</si>
  <si>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</si>
  <si>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</si>
  <si>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</si>
  <si>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</si>
  <si>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</si>
  <si>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</si>
  <si>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</si>
  <si>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</si>
  <si>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</si>
  <si>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</si>
  <si>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</si>
  <si>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</si>
  <si>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</si>
  <si>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</si>
  <si>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</si>
  <si>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</si>
  <si>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</si>
  <si>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</si>
  <si>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</si>
  <si>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</si>
  <si>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</si>
  <si>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</si>
  <si>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</si>
  <si>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</si>
  <si>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</si>
  <si>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</si>
  <si>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</si>
  <si>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</si>
  <si>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</si>
  <si>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</si>
  <si>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</si>
  <si>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</si>
  <si>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</si>
  <si>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</si>
  <si>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</si>
  <si>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</si>
  <si>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</si>
  <si>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</si>
  <si>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</si>
  <si>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</si>
  <si>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</si>
  <si>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</si>
  <si>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</si>
  <si>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</si>
  <si>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</si>
  <si>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</si>
  <si>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</si>
  <si>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</si>
  <si>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</si>
  <si>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</si>
  <si>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</si>
  <si>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</si>
  <si>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</si>
  <si>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</si>
  <si>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</si>
  <si>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</si>
  <si>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</si>
  <si>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</si>
  <si>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</si>
  <si>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</si>
  <si>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</si>
  <si>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</si>
  <si>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</si>
  <si>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</si>
  <si>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</si>
  <si>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</si>
  <si>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</si>
  <si>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</si>
  <si>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</si>
  <si>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</si>
  <si>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</si>
  <si>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</si>
  <si>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</si>
  <si>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</si>
  <si>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</si>
  <si>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</si>
  <si>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</si>
  <si>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</si>
  <si>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</si>
  <si>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</si>
  <si>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</si>
  <si>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</si>
  <si>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</si>
  <si>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</si>
  <si>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</si>
  <si>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</si>
  <si>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</si>
  <si>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</si>
  <si>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</si>
  <si>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</si>
  <si>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</si>
  <si>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</si>
  <si>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</si>
  <si>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</si>
  <si>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</si>
  <si>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</si>
  <si>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</si>
  <si>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</si>
  <si>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</si>
  <si>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</si>
  <si>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</si>
  <si>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</si>
  <si>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</si>
  <si>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</si>
  <si>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</si>
  <si>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</si>
  <si>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</si>
  <si>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</si>
  <si>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</si>
  <si>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</si>
  <si>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</si>
  <si>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</si>
  <si>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</si>
  <si>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</si>
  <si>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</si>
  <si>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</si>
  <si>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</si>
  <si>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</si>
  <si>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</si>
  <si>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</si>
  <si>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</si>
  <si>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</si>
  <si>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</si>
  <si>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</si>
  <si>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</si>
  <si>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</si>
  <si>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</si>
  <si>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</si>
  <si>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</si>
  <si>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</si>
  <si>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</si>
  <si>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</si>
  <si>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</si>
  <si>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</si>
  <si>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</si>
  <si>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</si>
  <si>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</si>
  <si>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</si>
  <si>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</si>
  <si>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</si>
  <si>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</si>
  <si>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</si>
  <si>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</si>
  <si>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</si>
  <si>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</si>
  <si>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</si>
  <si>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</si>
  <si>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</si>
  <si>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</si>
  <si>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</si>
  <si>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</si>
  <si>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</si>
  <si>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</si>
  <si>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</si>
  <si>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</si>
  <si>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</si>
  <si>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</si>
  <si>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</si>
  <si>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</si>
  <si>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</si>
  <si>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</si>
  <si>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</si>
  <si>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</si>
  <si>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</si>
  <si>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</si>
  <si>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</si>
  <si>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</si>
  <si>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</si>
  <si>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</si>
  <si>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</si>
  <si>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</si>
  <si>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</si>
  <si>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</si>
  <si>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</si>
  <si>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</si>
  <si>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</si>
  <si>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</si>
  <si>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</si>
  <si>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</si>
  <si>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</si>
  <si>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</si>
  <si>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</si>
  <si>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</si>
  <si>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</si>
  <si>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</si>
  <si>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</si>
  <si>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</si>
  <si>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</si>
  <si>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</si>
  <si>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</si>
  <si>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</si>
  <si>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</si>
  <si>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</si>
  <si>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</si>
  <si>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</si>
  <si>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</si>
  <si>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</si>
  <si>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</si>
  <si>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</si>
  <si>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</si>
  <si>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</si>
  <si>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</si>
  <si>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</si>
  <si>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</si>
  <si>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</si>
  <si>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</si>
  <si>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</si>
  <si>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</si>
  <si>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</si>
  <si>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</si>
  <si>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</si>
  <si>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</si>
  <si>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</si>
  <si>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</si>
  <si>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</si>
  <si>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</si>
  <si>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</si>
  <si>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</si>
  <si>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</si>
  <si>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</si>
  <si>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</si>
  <si>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</si>
  <si>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</si>
  <si>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</si>
  <si>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</si>
  <si>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</si>
  <si>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</si>
  <si>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</si>
  <si>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</si>
  <si>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</si>
  <si>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</si>
  <si>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</si>
  <si>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</si>
  <si>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</si>
  <si>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</si>
  <si>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</si>
  <si>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</si>
  <si>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</si>
  <si>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</si>
  <si>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</si>
  <si>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</si>
  <si>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</si>
  <si>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</si>
  <si>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</si>
  <si>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</si>
  <si>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</si>
  <si>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</si>
  <si>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</si>
  <si>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</si>
  <si>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</si>
  <si>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</si>
  <si>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</si>
  <si>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</si>
  <si>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</si>
  <si>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</si>
  <si>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</si>
  <si>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</si>
  <si>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</si>
  <si>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</si>
  <si>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</si>
  <si>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</si>
  <si>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</si>
  <si>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</si>
  <si>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</si>
  <si>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</si>
  <si>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</si>
  <si>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</si>
  <si>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</si>
  <si>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</si>
  <si>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</si>
  <si>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</si>
  <si>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</si>
  <si>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</si>
  <si>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</si>
  <si>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</si>
  <si>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</si>
  <si>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</si>
  <si>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</si>
  <si>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</si>
  <si>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</si>
  <si>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</si>
  <si>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</si>
  <si>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</si>
  <si>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</si>
  <si>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</si>
  <si>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</si>
  <si>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</si>
  <si>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</si>
  <si>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</si>
  <si>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</si>
  <si>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</si>
  <si>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</si>
  <si>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</si>
  <si>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</si>
  <si>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</si>
  <si>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</si>
  <si>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</si>
  <si>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</si>
  <si>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</si>
  <si>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</si>
  <si>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</si>
  <si>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</si>
  <si>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</si>
  <si>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</si>
  <si>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</si>
  <si>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</si>
  <si>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</si>
  <si>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</si>
  <si>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</si>
  <si>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</si>
  <si>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</si>
  <si>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</si>
  <si>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</si>
  <si>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</si>
  <si>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</si>
  <si>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</si>
  <si>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</si>
  <si>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</si>
  <si>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</si>
  <si>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</si>
  <si>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</si>
  <si>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</si>
  <si>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</si>
  <si>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</si>
  <si>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</si>
  <si>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</si>
  <si>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</si>
  <si>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</si>
  <si>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</si>
  <si>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</si>
  <si>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</si>
  <si>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</si>
  <si>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</si>
  <si>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</si>
  <si>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</si>
  <si>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</si>
  <si>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</si>
  <si>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</si>
  <si>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</si>
  <si>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</si>
  <si>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</si>
  <si>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</si>
  <si>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</si>
  <si>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</si>
  <si>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</si>
  <si>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</si>
  <si>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</si>
  <si>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</si>
  <si>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</si>
  <si>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</si>
  <si>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</si>
  <si>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</si>
  <si>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</si>
  <si>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</si>
  <si>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</si>
  <si>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</si>
  <si>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</si>
  <si>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</si>
  <si>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</si>
  <si>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</si>
  <si>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</si>
  <si>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</si>
  <si>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</si>
  <si>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</si>
  <si>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</si>
  <si>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</si>
  <si>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</si>
  <si>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</si>
  <si>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</si>
  <si>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</si>
  <si>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</si>
  <si>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</si>
  <si>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</si>
  <si>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</si>
  <si>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</si>
  <si>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</si>
  <si>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</si>
  <si>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</si>
  <si>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</si>
  <si>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</si>
  <si>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</si>
  <si>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</si>
  <si>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</si>
  <si>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</si>
  <si>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</si>
  <si>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</si>
  <si>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</si>
  <si>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</si>
  <si>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</si>
  <si>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</si>
  <si>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</si>
  <si>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</si>
  <si>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</si>
  <si>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</si>
  <si>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</si>
  <si>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</si>
  <si>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</si>
  <si>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</si>
  <si>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</si>
  <si>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</si>
  <si>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</si>
  <si>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</si>
  <si>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</si>
  <si>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</si>
  <si>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</si>
  <si>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</si>
  <si>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</si>
  <si>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</si>
  <si>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</si>
  <si>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</si>
  <si>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</si>
  <si>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</si>
  <si>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</si>
  <si>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</si>
  <si>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</si>
  <si>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</si>
  <si>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</si>
  <si>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</si>
  <si>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</si>
  <si>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</si>
  <si>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</si>
  <si>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</si>
  <si>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</si>
  <si>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</si>
  <si>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</si>
  <si>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</si>
  <si>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</si>
  <si>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</si>
  <si>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</si>
  <si>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</si>
  <si>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</si>
  <si>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</si>
  <si>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</si>
  <si>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</si>
  <si>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</si>
  <si>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</si>
  <si>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</si>
  <si>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</si>
  <si>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</si>
  <si>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</si>
  <si>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</si>
  <si>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</si>
  <si>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</si>
  <si>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</si>
  <si>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</si>
  <si>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</si>
  <si>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</si>
  <si>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</si>
  <si>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</si>
  <si>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</si>
  <si>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</si>
  <si>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</si>
  <si>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</si>
  <si>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</si>
  <si>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</si>
  <si>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</si>
  <si>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</si>
  <si>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</si>
  <si>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</si>
  <si>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</si>
  <si>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</si>
  <si>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</si>
  <si>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</si>
  <si>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</si>
  <si>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</si>
  <si>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</si>
  <si>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</si>
  <si>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</si>
  <si>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</si>
  <si>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</si>
  <si>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</si>
  <si>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</si>
  <si>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</si>
  <si>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</si>
  <si>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</si>
  <si>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</si>
  <si>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</si>
  <si>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</si>
  <si>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</si>
  <si>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</si>
  <si>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</si>
  <si>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</si>
  <si>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</si>
  <si>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</si>
  <si>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</si>
  <si>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</si>
  <si>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</si>
  <si>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</si>
  <si>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</si>
  <si>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</si>
  <si>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</si>
  <si>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</si>
  <si>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</si>
  <si>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</si>
  <si>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</si>
  <si>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</si>
  <si>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</si>
  <si>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</si>
  <si>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</si>
  <si>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</si>
  <si>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</si>
  <si>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</si>
  <si>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</si>
  <si>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</si>
  <si>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</si>
  <si>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</si>
  <si>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</si>
  <si>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</si>
  <si>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</si>
  <si>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</si>
  <si>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</si>
  <si>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</si>
  <si>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</si>
  <si>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</si>
  <si>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</si>
  <si>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</si>
  <si>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</si>
  <si>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</si>
  <si>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</si>
  <si>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</si>
  <si>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</si>
  <si>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</si>
  <si>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</si>
  <si>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</si>
  <si>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</si>
  <si>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</si>
  <si>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</si>
  <si>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</si>
  <si>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</si>
  <si>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</si>
  <si>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</si>
  <si>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</si>
  <si>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</si>
  <si>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</si>
  <si>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</si>
  <si>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</si>
  <si>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</si>
  <si>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</si>
  <si>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</si>
  <si>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</si>
  <si>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</si>
  <si>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</si>
  <si>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</si>
  <si>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</si>
  <si>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</si>
  <si>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</si>
  <si>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</si>
  <si>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</si>
  <si>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</si>
  <si>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</si>
  <si>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</si>
  <si>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</si>
  <si>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</si>
  <si>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</si>
  <si>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</si>
  <si>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</si>
  <si>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</si>
  <si>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</si>
  <si>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</si>
  <si>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</si>
  <si>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</si>
  <si>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</si>
  <si>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</si>
  <si>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</si>
  <si>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</si>
  <si>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</si>
  <si>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</si>
  <si>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</si>
  <si>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</si>
  <si>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</si>
  <si>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</si>
  <si>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</si>
  <si>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</si>
  <si>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</si>
  <si>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</si>
  <si>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</si>
  <si>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</si>
  <si>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</si>
  <si>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</si>
  <si>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</si>
  <si>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</si>
  <si>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</si>
  <si>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</si>
  <si>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</si>
  <si>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</si>
  <si>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</si>
  <si>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</si>
  <si>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</si>
  <si>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</si>
  <si>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</si>
  <si>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</si>
  <si>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</si>
  <si>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</si>
  <si>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</si>
  <si>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</si>
  <si>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</si>
  <si>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</si>
  <si>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</si>
  <si>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</si>
  <si>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</si>
  <si>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</si>
  <si>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</si>
  <si>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</si>
  <si>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</si>
  <si>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</si>
  <si>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</si>
  <si>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</si>
  <si>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</si>
  <si>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</si>
  <si>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</si>
  <si>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</si>
  <si>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</si>
  <si>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</si>
  <si>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</si>
  <si>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</si>
  <si>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</si>
  <si>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</si>
  <si>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</si>
  <si>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</si>
  <si>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</si>
  <si>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</si>
  <si>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</si>
  <si>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</si>
  <si>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</si>
  <si>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</si>
  <si>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</si>
  <si>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</si>
  <si>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</si>
  <si>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</si>
  <si>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</si>
  <si>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</si>
  <si>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</si>
  <si>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</si>
  <si>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</si>
  <si>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</si>
  <si>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</si>
  <si>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</si>
  <si>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</si>
  <si>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</si>
  <si>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</si>
  <si>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</si>
  <si>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</si>
  <si>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</si>
  <si>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</si>
  <si>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</si>
  <si>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</si>
  <si>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</si>
  <si>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</si>
  <si>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</si>
  <si>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</si>
  <si>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</si>
  <si>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</si>
  <si>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</si>
  <si>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</si>
  <si>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</si>
  <si>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</si>
  <si>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</si>
  <si>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</si>
  <si>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</si>
  <si>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</si>
  <si>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</si>
  <si>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</si>
  <si>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</si>
  <si>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</si>
  <si>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</si>
  <si>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</si>
  <si>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</si>
  <si>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</si>
  <si>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</si>
  <si>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</si>
  <si>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</si>
  <si>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</si>
  <si>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</si>
  <si>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</si>
  <si>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</si>
  <si>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</si>
  <si>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</si>
  <si>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</si>
  <si>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</si>
  <si>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</si>
  <si>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</si>
  <si>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</si>
  <si>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</si>
  <si>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</si>
  <si>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</si>
  <si>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</si>
  <si>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</si>
  <si>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</si>
  <si>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</si>
  <si>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</si>
  <si>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</si>
  <si>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</si>
  <si>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</si>
  <si>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</si>
  <si>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</si>
  <si>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</si>
  <si>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</si>
  <si>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</si>
  <si>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</si>
  <si>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</si>
  <si>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</si>
  <si>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</si>
  <si>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</si>
  <si>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</si>
  <si>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</si>
  <si>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</si>
  <si>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</si>
  <si>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</si>
  <si>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</si>
  <si>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</si>
  <si>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</si>
  <si>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</si>
  <si>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</si>
  <si>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</si>
  <si>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</si>
  <si>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</si>
  <si>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</si>
  <si>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</si>
  <si>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</si>
  <si>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</si>
  <si>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</si>
  <si>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</si>
  <si>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</si>
  <si>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</si>
  <si>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</si>
  <si>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</si>
  <si>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</si>
  <si>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</si>
  <si>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</si>
  <si>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</si>
  <si>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</si>
  <si>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</si>
  <si>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</si>
  <si>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</si>
  <si>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</si>
  <si>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</si>
  <si>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</si>
  <si>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</si>
  <si>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</si>
  <si>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</si>
  <si>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</si>
  <si>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</si>
  <si>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</si>
  <si>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</si>
  <si>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</si>
  <si>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</si>
  <si>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</si>
  <si>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</si>
  <si>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</si>
  <si>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</si>
  <si>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</si>
  <si>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</si>
  <si>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</si>
  <si>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</si>
  <si>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</si>
  <si>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</si>
  <si>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</si>
  <si>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</si>
  <si>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</si>
  <si>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</si>
  <si>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</si>
  <si>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</si>
  <si>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</si>
  <si>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</si>
  <si>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</si>
  <si>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</si>
  <si>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</si>
  <si>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</si>
  <si>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</si>
  <si>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</si>
  <si>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</si>
  <si>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</si>
  <si>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</si>
  <si>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</si>
  <si>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</si>
  <si>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</si>
  <si>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</si>
  <si>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</si>
  <si>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</si>
  <si>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</si>
  <si>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</si>
  <si>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</si>
  <si>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</si>
  <si>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</si>
  <si>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</si>
  <si>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</si>
  <si>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</si>
  <si>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</si>
  <si>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</si>
  <si>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</si>
  <si>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</si>
  <si>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</si>
  <si>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</si>
  <si>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</si>
  <si>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</si>
  <si>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</si>
  <si>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</si>
  <si>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</si>
  <si>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</si>
  <si>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</si>
  <si>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</si>
  <si>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</si>
  <si>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</si>
  <si>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</si>
  <si>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</si>
  <si>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</si>
  <si>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</si>
  <si>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</si>
  <si>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</si>
  <si>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</si>
  <si>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</si>
  <si>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</si>
  <si>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</si>
  <si>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</si>
  <si>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</si>
  <si>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</si>
  <si>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</si>
  <si>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</si>
  <si>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</si>
  <si>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</si>
  <si>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</si>
  <si>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</si>
  <si>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</si>
  <si>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</si>
  <si>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</si>
  <si>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</si>
  <si>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</si>
  <si>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</si>
  <si>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</si>
  <si>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</si>
  <si>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</si>
  <si>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</si>
  <si>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</si>
  <si>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</si>
  <si>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</si>
  <si>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</si>
  <si>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</si>
  <si>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</si>
  <si>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</si>
  <si>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</si>
  <si>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</si>
  <si>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</si>
  <si>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</si>
  <si>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</si>
  <si>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</si>
  <si>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</si>
  <si>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</si>
  <si>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</si>
  <si>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</si>
  <si>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</si>
  <si>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</si>
  <si>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</si>
  <si>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</si>
  <si>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</si>
  <si>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</si>
  <si>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</si>
  <si>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</si>
  <si>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</si>
  <si>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</si>
  <si>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</si>
  <si>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</si>
  <si>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</si>
  <si>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</si>
  <si>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</si>
  <si>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</si>
  <si>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</si>
  <si>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</si>
  <si>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</si>
  <si>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</si>
  <si>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</si>
  <si>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</si>
  <si>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</si>
  <si>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</si>
  <si>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</si>
  <si>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</si>
  <si>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</si>
  <si>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</si>
  <si>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</si>
  <si>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</si>
  <si>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</si>
  <si>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</si>
  <si>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</si>
  <si>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</si>
  <si>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</si>
  <si>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</si>
  <si>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</si>
  <si>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</si>
  <si>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</si>
  <si>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</si>
  <si>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</si>
  <si>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</si>
  <si>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</si>
  <si>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</si>
  <si>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</si>
  <si>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</si>
  <si>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</si>
  <si>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</si>
  <si>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</si>
  <si>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</si>
  <si>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</si>
  <si>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</si>
  <si>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</si>
  <si>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</si>
  <si>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</si>
  <si>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</si>
  <si>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</si>
  <si>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</si>
  <si>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</si>
  <si>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</si>
  <si>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</si>
  <si>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</si>
  <si>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</si>
  <si>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</si>
  <si>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</si>
  <si>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</si>
  <si>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</si>
  <si>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</si>
  <si>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</si>
  <si>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</si>
  <si>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</si>
  <si>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</si>
  <si>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</si>
  <si>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</si>
  <si>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</si>
  <si>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</si>
  <si>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</si>
  <si>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</si>
  <si>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</si>
  <si>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</si>
  <si>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</si>
  <si>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</si>
  <si>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</si>
  <si>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</si>
  <si>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</si>
  <si>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</si>
  <si>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</si>
  <si>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</si>
  <si>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</si>
  <si>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</si>
  <si>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</si>
  <si>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</si>
  <si>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</si>
  <si>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</si>
  <si>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</si>
  <si>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</si>
  <si>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</si>
  <si>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</si>
  <si>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</si>
  <si>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</si>
  <si>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</si>
  <si>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</si>
  <si>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</si>
  <si>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</si>
  <si>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</si>
  <si>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</si>
  <si>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</si>
  <si>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</si>
  <si>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</si>
  <si>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</si>
  <si>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</si>
  <si>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</si>
  <si>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</si>
  <si>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</si>
  <si>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</si>
  <si>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</si>
  <si>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</si>
  <si>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</si>
  <si>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</si>
  <si>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</si>
  <si>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</si>
  <si>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</si>
  <si>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</si>
  <si>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</si>
  <si>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</si>
  <si>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</si>
  <si>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</si>
  <si>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</si>
  <si>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</si>
  <si>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</si>
  <si>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</si>
  <si>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</si>
  <si>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</si>
  <si>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</si>
  <si>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</si>
  <si>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</si>
  <si>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</si>
  <si>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</si>
  <si>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</si>
  <si>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</si>
  <si>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</si>
  <si>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</si>
  <si>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</si>
  <si>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</si>
  <si>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</si>
  <si>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</si>
  <si>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</si>
  <si>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</si>
  <si>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</si>
  <si>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</si>
  <si>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</si>
  <si>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</si>
  <si>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</si>
  <si>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</si>
  <si>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</si>
  <si>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</si>
  <si>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</si>
  <si>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</si>
  <si>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</si>
  <si>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</si>
  <si>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</si>
  <si>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</si>
  <si>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</si>
  <si>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</si>
  <si>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</si>
  <si>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</si>
  <si>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</si>
  <si>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</si>
  <si>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</si>
  <si>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</si>
  <si>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</si>
  <si>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</si>
  <si>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</si>
  <si>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</si>
  <si>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</si>
  <si>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</si>
  <si>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</si>
  <si>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</si>
  <si>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</si>
  <si>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</si>
  <si>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</si>
  <si>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</si>
  <si>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</si>
  <si>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</si>
  <si>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</si>
  <si>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</si>
  <si>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</si>
  <si>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</si>
  <si>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</si>
  <si>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</si>
  <si>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</si>
  <si>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</si>
  <si>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</si>
  <si>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</si>
  <si>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</si>
  <si>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</si>
  <si>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</si>
  <si>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</si>
  <si>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</si>
  <si>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</si>
  <si>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</si>
  <si>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</si>
  <si>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</si>
  <si>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</si>
  <si>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</si>
  <si>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</si>
  <si>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</si>
  <si>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</si>
  <si>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</si>
  <si>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</si>
  <si>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</si>
  <si>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</si>
  <si>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</si>
  <si>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</si>
  <si>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</si>
  <si>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</si>
  <si>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</si>
  <si>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</si>
  <si>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</si>
  <si>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</si>
  <si>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</si>
  <si>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</si>
  <si>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</si>
  <si>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</si>
  <si>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</si>
  <si>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</si>
  <si>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</si>
  <si>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</si>
  <si>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</si>
  <si>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</si>
  <si>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</si>
  <si>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</si>
  <si>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</si>
  <si>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</si>
  <si>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</si>
  <si>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</si>
  <si>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</si>
  <si>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</si>
  <si>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</si>
  <si>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</si>
  <si>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</si>
  <si>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</si>
  <si>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</si>
  <si>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</si>
  <si>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</si>
  <si>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</si>
  <si>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</si>
  <si>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</si>
  <si>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</si>
  <si>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</si>
  <si>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</si>
  <si>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</si>
  <si>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</si>
  <si>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</si>
  <si>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</si>
  <si>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</si>
  <si>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</si>
  <si>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</si>
  <si>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</si>
  <si>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</si>
  <si>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</si>
  <si>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</si>
  <si>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</si>
  <si>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</si>
  <si>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</si>
  <si>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</si>
  <si>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</si>
  <si>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</si>
  <si>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</si>
  <si>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</si>
  <si>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</si>
  <si>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</si>
  <si>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</si>
  <si>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</si>
  <si>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</si>
  <si>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</si>
  <si>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</si>
  <si>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</si>
  <si>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</si>
  <si>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</si>
  <si>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</si>
  <si>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</si>
  <si>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</si>
  <si>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</si>
  <si>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</si>
  <si>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</si>
  <si>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</si>
  <si>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</si>
  <si>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</si>
  <si>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</si>
  <si>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</si>
  <si>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</si>
  <si>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</si>
  <si>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</si>
  <si>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</si>
  <si>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</si>
  <si>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</si>
  <si>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</si>
  <si>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</si>
  <si>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</si>
  <si>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</si>
  <si>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</si>
  <si>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</si>
  <si>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</si>
  <si>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</si>
  <si>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</si>
  <si>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</si>
  <si>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</si>
  <si>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</si>
  <si>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</si>
  <si>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</si>
  <si>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</si>
  <si>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</si>
  <si>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</si>
  <si>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</si>
  <si>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</si>
  <si>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</si>
  <si>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</si>
  <si>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</si>
  <si>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</si>
  <si>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</si>
  <si>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</si>
  <si>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</si>
  <si>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</si>
  <si>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</si>
  <si>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</si>
  <si>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</si>
  <si>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</si>
  <si>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</si>
  <si>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</si>
  <si>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</si>
  <si>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</si>
  <si>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</si>
  <si>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</si>
  <si>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</si>
  <si>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</si>
  <si>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</si>
  <si>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</si>
  <si>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</si>
  <si>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</si>
  <si>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</si>
  <si>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</si>
  <si>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</si>
  <si>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</si>
  <si>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</si>
  <si>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</si>
  <si>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</si>
  <si>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</si>
  <si>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</si>
  <si>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</si>
  <si>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</si>
  <si>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</si>
  <si>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</si>
  <si>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</si>
  <si>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</si>
  <si>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</si>
  <si>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</si>
  <si>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</si>
  <si>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</si>
  <si>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</si>
  <si>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</si>
  <si>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</si>
  <si>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</si>
  <si>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</si>
  <si>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</si>
  <si>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</si>
  <si>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</si>
  <si>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</si>
  <si>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</si>
  <si>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</si>
  <si>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</si>
  <si>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</si>
  <si>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</si>
  <si>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</si>
  <si>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</si>
  <si>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</si>
  <si>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</si>
  <si>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</si>
  <si>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</si>
  <si>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</si>
  <si>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</si>
  <si>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</si>
  <si>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</si>
  <si>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</si>
  <si>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</si>
  <si>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</si>
  <si>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</si>
  <si>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</si>
  <si>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</si>
  <si>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</si>
  <si>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</si>
  <si>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</si>
  <si>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</si>
  <si>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</si>
  <si>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</si>
  <si>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</si>
  <si>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</si>
  <si>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</si>
  <si>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</si>
  <si>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</si>
  <si>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</si>
  <si>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</si>
  <si>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</si>
  <si>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</si>
  <si>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</si>
  <si>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</si>
  <si>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</si>
  <si>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</si>
  <si>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</si>
  <si>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</si>
  <si>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</si>
  <si>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</si>
  <si>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</si>
  <si>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</si>
  <si>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</si>
  <si>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</si>
  <si>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</si>
  <si>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</si>
  <si>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</si>
  <si>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</si>
  <si>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</si>
  <si>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</si>
  <si>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</si>
  <si>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</si>
  <si>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</si>
  <si>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</si>
  <si>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</si>
  <si>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</si>
  <si>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</si>
  <si>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</si>
  <si>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</si>
  <si>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</si>
  <si>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</si>
  <si>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</si>
  <si>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</si>
  <si>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</si>
  <si>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</si>
  <si>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</si>
  <si>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</si>
  <si>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</si>
  <si>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</si>
  <si>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</si>
  <si>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</si>
  <si>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</si>
  <si>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</si>
  <si>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</si>
  <si>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</si>
  <si>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</si>
  <si>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</si>
  <si>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</si>
  <si>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</si>
  <si>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</si>
  <si>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</si>
  <si>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</si>
  <si>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</si>
  <si>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</si>
  <si>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</si>
  <si>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</si>
  <si>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</si>
  <si>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</si>
  <si>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</si>
  <si>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</si>
  <si>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</si>
  <si>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</si>
  <si>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</si>
  <si>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</si>
  <si>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</si>
  <si>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</si>
  <si>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</si>
  <si>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</si>
  <si>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</si>
  <si>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</si>
  <si>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</si>
  <si>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</si>
  <si>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</si>
  <si>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</si>
  <si>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</si>
  <si>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</si>
  <si>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</si>
  <si>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</si>
  <si>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</si>
  <si>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</si>
  <si>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</si>
  <si>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</si>
  <si>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</si>
  <si>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</si>
  <si>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</si>
  <si>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</si>
  <si>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</si>
  <si>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</si>
  <si>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</si>
  <si>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</si>
  <si>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</si>
  <si>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</si>
  <si>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</si>
  <si>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</si>
  <si>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</si>
  <si>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</si>
  <si>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</si>
  <si>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</si>
  <si>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</si>
  <si>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</si>
  <si>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</si>
  <si>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</si>
  <si>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</si>
  <si>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</si>
  <si>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</si>
  <si>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</si>
  <si>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</si>
  <si>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</si>
  <si>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</si>
  <si>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</si>
  <si>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</si>
  <si>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</si>
  <si>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</si>
  <si>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</si>
  <si>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</si>
  <si>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</si>
  <si>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</si>
  <si>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</si>
  <si>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</si>
  <si>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</si>
  <si>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</si>
  <si>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</si>
  <si>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</si>
  <si>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</si>
  <si>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</si>
  <si>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</si>
  <si>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</si>
  <si>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</si>
  <si>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</si>
  <si>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</si>
  <si>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</si>
  <si>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</si>
  <si>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</si>
  <si>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</si>
  <si>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</si>
  <si>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</si>
  <si>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</si>
  <si>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</si>
  <si>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</si>
  <si>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</si>
  <si>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</si>
  <si>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</si>
  <si>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</si>
  <si>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</si>
  <si>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</si>
  <si>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</si>
  <si>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</si>
  <si>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</si>
  <si>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</si>
  <si>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</si>
  <si>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</si>
  <si>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</si>
  <si>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</si>
  <si>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</si>
  <si>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</si>
  <si>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</si>
  <si>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</si>
  <si>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</si>
  <si>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</si>
  <si>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</si>
  <si>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</si>
  <si>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</si>
  <si>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</si>
  <si>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</si>
  <si>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</si>
  <si>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</si>
  <si>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</si>
  <si>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</si>
  <si>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</si>
  <si>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</si>
  <si>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</si>
  <si>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</si>
  <si>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</si>
  <si>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</si>
  <si>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</si>
  <si>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</si>
  <si>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</si>
  <si>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</si>
  <si>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</si>
  <si>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</si>
  <si>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</si>
  <si>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</si>
  <si>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</si>
  <si>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</si>
  <si>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</si>
  <si>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</si>
  <si>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</si>
  <si>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</si>
  <si>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</si>
  <si>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</si>
  <si>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</si>
  <si>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</si>
  <si>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</si>
  <si>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</si>
  <si>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</si>
  <si>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</si>
  <si>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</si>
  <si>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</si>
  <si>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</si>
  <si>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</si>
  <si>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</si>
  <si>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</si>
  <si>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</si>
  <si>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</si>
  <si>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</si>
  <si>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</si>
  <si>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</si>
  <si>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</si>
  <si>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</si>
  <si>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</si>
  <si>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</si>
  <si>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</si>
  <si>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</si>
  <si>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</si>
  <si>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</si>
  <si>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</si>
  <si>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</si>
  <si>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</si>
  <si>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</si>
  <si>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</si>
  <si>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</si>
  <si>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</si>
  <si>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</si>
  <si>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</si>
  <si>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</si>
  <si>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</si>
  <si>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</si>
  <si>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</si>
  <si>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</si>
  <si>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</si>
  <si>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</si>
  <si>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</si>
  <si>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</si>
  <si>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</si>
  <si>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</si>
  <si>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</si>
  <si>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</si>
  <si>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</si>
  <si>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</si>
  <si>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</si>
  <si>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</si>
  <si>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</si>
  <si>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</si>
  <si>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</si>
  <si>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</si>
  <si>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</si>
  <si>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</si>
  <si>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</si>
  <si>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</si>
  <si>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</si>
  <si>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</si>
  <si>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</si>
  <si>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</si>
  <si>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</si>
  <si>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</si>
  <si>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</si>
  <si>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</si>
  <si>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</si>
  <si>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</si>
  <si>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</si>
  <si>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</si>
  <si>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</si>
  <si>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</si>
  <si>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</si>
  <si>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</si>
  <si>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</si>
  <si>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</si>
  <si>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</si>
  <si>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</si>
  <si>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</si>
  <si>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</si>
  <si>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</si>
  <si>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</si>
  <si>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</si>
  <si>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</si>
  <si>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</si>
  <si>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</si>
  <si>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</si>
  <si>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</si>
  <si>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</si>
  <si>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</si>
  <si>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</si>
  <si>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</si>
  <si>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</si>
  <si>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</si>
  <si>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</si>
  <si>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</si>
  <si>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</si>
  <si>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</si>
  <si>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</si>
  <si>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</si>
  <si>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</si>
  <si>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</si>
  <si>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</si>
  <si>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</si>
  <si>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</si>
  <si>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</si>
  <si>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</si>
  <si>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</si>
  <si>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</si>
  <si>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</si>
  <si>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</si>
  <si>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</si>
  <si>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</si>
  <si>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</si>
  <si>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</si>
  <si>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</si>
  <si>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</si>
  <si>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</si>
  <si>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</si>
  <si>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</si>
  <si>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</si>
  <si>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</si>
  <si>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</si>
  <si>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</si>
  <si>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</si>
  <si>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</si>
  <si>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</si>
  <si>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</si>
  <si>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</si>
  <si>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</si>
  <si>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</si>
  <si>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</si>
  <si>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</si>
  <si>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</si>
  <si>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</si>
  <si>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</si>
  <si>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</si>
  <si>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</si>
  <si>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</si>
  <si>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</si>
  <si>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</si>
  <si>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</si>
  <si>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</si>
  <si>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</si>
  <si>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</si>
  <si>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</si>
  <si>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</si>
  <si>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</si>
  <si>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</si>
  <si>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</si>
  <si>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</si>
  <si>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</si>
  <si>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</si>
  <si>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</si>
  <si>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</si>
  <si>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</si>
  <si>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</si>
  <si>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</si>
  <si>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</si>
  <si>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</si>
  <si>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</si>
  <si>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</si>
  <si>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</si>
  <si>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</si>
  <si>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</si>
  <si>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</si>
  <si>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</si>
  <si>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</si>
  <si>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</si>
  <si>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</si>
  <si>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</si>
  <si>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</si>
  <si>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</si>
  <si>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</si>
  <si>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</si>
  <si>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</si>
  <si>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</si>
  <si>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</si>
  <si>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</si>
  <si>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</si>
  <si>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</si>
  <si>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</si>
  <si>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</si>
  <si>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</si>
  <si>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</si>
  <si>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</si>
  <si>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</si>
  <si>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</si>
  <si>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</si>
  <si>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</si>
  <si>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</si>
  <si>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</si>
  <si>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</si>
  <si>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</si>
  <si>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</si>
  <si>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</si>
  <si>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</si>
  <si>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</si>
  <si>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</si>
  <si>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</si>
  <si>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</si>
  <si>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</si>
  <si>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</si>
  <si>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</si>
  <si>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</si>
  <si>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</si>
  <si>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</si>
  <si>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</si>
  <si>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</si>
  <si>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</si>
  <si>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</si>
  <si>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</si>
  <si>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</si>
  <si>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</si>
  <si>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</si>
  <si>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</si>
  <si>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</si>
  <si>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</si>
  <si>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</si>
  <si>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</si>
  <si>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</si>
  <si>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</si>
  <si>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</si>
  <si>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</si>
  <si>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</si>
  <si>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</si>
  <si>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</si>
  <si>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</si>
  <si>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</si>
  <si>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</si>
  <si>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</si>
  <si>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</si>
  <si>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</si>
  <si>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</si>
  <si>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</si>
  <si>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</si>
  <si>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</si>
  <si>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</si>
  <si>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</si>
  <si>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</si>
  <si>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</si>
  <si>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</si>
  <si>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</si>
  <si>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</si>
  <si>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</si>
  <si>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</si>
  <si>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</si>
  <si>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</si>
  <si>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</si>
  <si>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</si>
  <si>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</si>
  <si>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</si>
  <si>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</si>
  <si>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</si>
  <si>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</si>
  <si>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</si>
  <si>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</si>
  <si>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</si>
  <si>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</si>
  <si>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</si>
  <si>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</si>
  <si>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</si>
  <si>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</si>
  <si>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</si>
  <si>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</si>
  <si>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</si>
  <si>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</si>
  <si>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</si>
  <si>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</si>
  <si>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</si>
  <si>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</si>
  <si>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</si>
  <si>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</si>
  <si>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</si>
  <si>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</si>
  <si>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</si>
  <si>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</si>
  <si>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</si>
  <si>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</si>
  <si>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</si>
  <si>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</si>
  <si>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</si>
  <si>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</si>
  <si>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</si>
  <si>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</si>
  <si>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</si>
  <si>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</si>
  <si>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</si>
  <si>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</si>
  <si>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</si>
  <si>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</si>
  <si>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</si>
  <si>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</si>
  <si>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</si>
  <si>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</si>
  <si>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</si>
  <si>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</si>
  <si>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</si>
  <si>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</si>
  <si>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</si>
  <si>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</si>
  <si>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</si>
  <si>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</si>
  <si>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</si>
  <si>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</si>
  <si>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</si>
  <si>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</si>
  <si>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</si>
  <si>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</si>
  <si>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</si>
  <si>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</si>
  <si>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</si>
  <si>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</si>
  <si>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</si>
  <si>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</si>
  <si>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</si>
  <si>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</si>
  <si>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</si>
  <si>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</si>
  <si>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</si>
  <si>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</si>
  <si>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</si>
  <si>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</si>
  <si>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</si>
  <si>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</si>
  <si>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</si>
  <si>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</si>
  <si>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</si>
  <si>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</si>
  <si>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</si>
  <si>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</si>
  <si>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</si>
  <si>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</si>
  <si>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</si>
  <si>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</si>
  <si>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</si>
  <si>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</si>
  <si>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</si>
  <si>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</si>
  <si>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</si>
  <si>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</si>
  <si>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</si>
  <si>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</si>
  <si>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</si>
  <si>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</si>
  <si>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</si>
  <si>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</si>
  <si>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</si>
  <si>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</si>
  <si>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</si>
  <si>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</si>
  <si>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</si>
  <si>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</si>
  <si>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</si>
  <si>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</si>
  <si>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</si>
  <si>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</si>
  <si>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</si>
  <si>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</si>
  <si>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</si>
  <si>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</si>
  <si>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</si>
  <si>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</si>
  <si>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</si>
  <si>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</si>
  <si>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</si>
  <si>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</si>
  <si>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</si>
  <si>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</si>
  <si>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</si>
  <si>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</si>
  <si>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</si>
  <si>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</si>
  <si>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</si>
  <si>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</si>
  <si>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</si>
  <si>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</si>
  <si>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</si>
  <si>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</si>
  <si>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</si>
  <si>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</si>
  <si>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</si>
  <si>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</si>
  <si>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</si>
  <si>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</si>
  <si>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</si>
  <si>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</si>
  <si>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</si>
  <si>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</si>
  <si>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</si>
  <si>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</si>
  <si>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</si>
  <si>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</si>
  <si>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</si>
  <si>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</si>
  <si>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</si>
  <si>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</si>
  <si>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</si>
  <si>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</si>
  <si>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</si>
  <si>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</si>
  <si>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</si>
  <si>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</si>
  <si>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</si>
  <si>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</si>
  <si>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</si>
  <si>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</si>
  <si>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</si>
  <si>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</si>
  <si>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</si>
  <si>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</si>
  <si>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</si>
  <si>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</si>
  <si>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</si>
  <si>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</si>
  <si>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</si>
  <si>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</si>
  <si>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</si>
  <si>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</si>
  <si>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</si>
  <si>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</si>
  <si>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</si>
  <si>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</si>
  <si>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</si>
  <si>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</si>
  <si>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</si>
  <si>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</si>
  <si>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</si>
  <si>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</si>
  <si>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</si>
  <si>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</si>
  <si>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</si>
  <si>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</si>
  <si>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</si>
  <si>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</si>
  <si>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</si>
  <si>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</si>
  <si>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</si>
  <si>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</si>
  <si>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</si>
  <si>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</si>
  <si>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</si>
  <si>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</si>
  <si>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</si>
  <si>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</si>
  <si>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</si>
  <si>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</si>
  <si>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</si>
  <si>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</si>
  <si>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</si>
  <si>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</si>
  <si>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</si>
  <si>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</si>
  <si>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</si>
  <si>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</si>
  <si>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</si>
  <si>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</si>
  <si>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</si>
  <si>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</si>
  <si>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</si>
  <si>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</si>
  <si>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</si>
  <si>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</si>
  <si>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</si>
  <si>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</si>
  <si>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</si>
  <si>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</si>
  <si>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</si>
  <si>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</si>
  <si>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</si>
  <si>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</si>
  <si>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</si>
  <si>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</si>
  <si>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</si>
  <si>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</si>
  <si>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</si>
  <si>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</si>
  <si>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</si>
  <si>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</si>
  <si>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</si>
  <si>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</si>
  <si>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</si>
  <si>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</si>
  <si>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</si>
  <si>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</si>
  <si>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</si>
  <si>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</si>
  <si>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</si>
  <si>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</si>
  <si>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</si>
  <si>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</si>
  <si>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</si>
  <si>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</si>
  <si>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</si>
  <si>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</si>
  <si>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</si>
  <si>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</si>
  <si>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</si>
  <si>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</si>
  <si>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</si>
  <si>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</si>
  <si>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</si>
  <si>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</si>
  <si>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</si>
  <si>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</si>
  <si>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</si>
  <si>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</si>
  <si>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</si>
  <si>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</si>
  <si>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</si>
  <si>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</si>
  <si>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</si>
  <si>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</si>
  <si>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</si>
  <si>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</si>
  <si>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</si>
  <si>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</si>
  <si>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</si>
  <si>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</si>
  <si>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</si>
  <si>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</si>
  <si>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</si>
  <si>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</si>
  <si>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</si>
  <si>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</si>
  <si>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</si>
  <si>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</si>
  <si>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</si>
  <si>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</si>
  <si>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</si>
  <si>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</si>
  <si>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</si>
  <si>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</si>
  <si>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</si>
  <si>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</si>
  <si>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</si>
  <si>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</si>
  <si>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</si>
  <si>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</si>
  <si>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</si>
  <si>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</si>
  <si>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</si>
  <si>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</si>
  <si>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</si>
  <si>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</si>
  <si>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</si>
  <si>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</si>
  <si>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</si>
  <si>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</si>
  <si>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</si>
  <si>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</si>
  <si>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</si>
  <si>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</si>
  <si>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</si>
  <si>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</si>
  <si>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</si>
  <si>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</si>
  <si>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</si>
  <si>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</si>
  <si>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</si>
  <si>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</si>
  <si>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</si>
  <si>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</si>
  <si>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</si>
  <si>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</si>
  <si>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</si>
  <si>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</si>
  <si>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</si>
  <si>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</si>
  <si>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</si>
  <si>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</si>
  <si>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</si>
  <si>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</si>
  <si>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</si>
  <si>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</si>
  <si>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</si>
  <si>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</si>
  <si>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</si>
  <si>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</si>
  <si>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</si>
  <si>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</si>
  <si>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</si>
  <si>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</si>
  <si>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</si>
  <si>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</si>
  <si>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</si>
  <si>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</si>
  <si>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</si>
  <si>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</si>
  <si>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</si>
  <si>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</si>
  <si>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</si>
  <si>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</si>
  <si>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</si>
  <si>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</si>
  <si>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</si>
  <si>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</si>
  <si>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</si>
  <si>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</si>
  <si>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</si>
  <si>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</si>
  <si>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</si>
  <si>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</si>
  <si>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</si>
  <si>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</si>
  <si>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</si>
  <si>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</si>
  <si>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</si>
  <si>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</si>
  <si>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</si>
  <si>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</si>
  <si>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</si>
  <si>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</si>
  <si>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</si>
  <si>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</si>
  <si>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</si>
  <si>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</si>
  <si>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</si>
  <si>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</si>
  <si>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</si>
  <si>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</si>
  <si>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</si>
  <si>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</si>
  <si>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</si>
  <si>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</si>
  <si>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</si>
  <si>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</si>
  <si>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</si>
  <si>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</si>
  <si>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</si>
  <si>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</si>
  <si>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</si>
  <si>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</si>
  <si>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</si>
  <si>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</si>
  <si>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</si>
  <si>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</si>
  <si>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</si>
  <si>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</si>
  <si>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</si>
  <si>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</si>
  <si>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</si>
  <si>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</si>
  <si>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</si>
  <si>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</si>
  <si>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</si>
  <si>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</si>
  <si>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</si>
  <si>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</si>
  <si>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</si>
  <si>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</si>
  <si>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</si>
  <si>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</si>
  <si>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</si>
  <si>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</si>
  <si>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</si>
  <si>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</si>
  <si>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</si>
  <si>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</si>
  <si>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</si>
  <si>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</si>
  <si>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</si>
  <si>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</si>
  <si>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</si>
  <si>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</si>
  <si>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</si>
  <si>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</si>
  <si>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</si>
  <si>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</si>
  <si>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</si>
  <si>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</si>
  <si>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</si>
  <si>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</si>
  <si>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</si>
  <si>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</si>
  <si>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</si>
  <si>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</si>
  <si>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</si>
  <si>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</si>
  <si>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</si>
  <si>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</si>
  <si>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</si>
  <si>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</si>
  <si>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</si>
  <si>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</si>
  <si>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</si>
  <si>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</si>
  <si>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</si>
  <si>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</si>
  <si>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</si>
  <si>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</si>
  <si>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</si>
  <si>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</si>
  <si>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</si>
  <si>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</si>
  <si>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</si>
  <si>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</si>
  <si>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</si>
  <si>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</si>
  <si>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</si>
  <si>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</si>
  <si>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</si>
  <si>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</si>
  <si>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</si>
  <si>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</si>
  <si>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</si>
  <si>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</si>
  <si>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</si>
  <si>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</si>
  <si>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</si>
  <si>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</si>
  <si>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</si>
  <si>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</si>
  <si>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</si>
  <si>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</si>
  <si>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</si>
  <si>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</si>
  <si>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</si>
  <si>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</si>
  <si>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</si>
  <si>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</si>
  <si>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</si>
  <si>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</si>
  <si>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</si>
  <si>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</si>
  <si>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</si>
  <si>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</si>
  <si>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</si>
  <si>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</si>
  <si>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</si>
  <si>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</si>
  <si>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</si>
  <si>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</si>
  <si>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</si>
  <si>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</si>
  <si>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</si>
  <si>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</si>
  <si>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</si>
  <si>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</si>
  <si>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</si>
  <si>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</si>
  <si>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</si>
  <si>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</si>
  <si>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</si>
  <si>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</si>
  <si>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</si>
  <si>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</si>
  <si>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</si>
  <si>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</si>
  <si>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</si>
  <si>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</si>
  <si>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</si>
  <si>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</si>
  <si>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</si>
  <si>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</si>
  <si>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</si>
  <si>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</si>
  <si>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</si>
  <si>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</si>
  <si>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</si>
  <si>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</si>
  <si>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</si>
  <si>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</si>
  <si>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</si>
  <si>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</si>
  <si>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</si>
  <si>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</si>
  <si>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</si>
  <si>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</si>
  <si>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</si>
  <si>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</si>
  <si>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</si>
  <si>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</si>
  <si>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</si>
  <si>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</si>
  <si>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</si>
  <si>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</si>
  <si>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</si>
  <si>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</si>
  <si>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</si>
  <si>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</si>
  <si>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</si>
  <si>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</si>
  <si>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</si>
  <si>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</si>
  <si>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</si>
  <si>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</si>
  <si>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</si>
  <si>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</si>
  <si>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</si>
  <si>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</si>
  <si>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</si>
  <si>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</si>
  <si>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</si>
  <si>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</si>
  <si>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</si>
  <si>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</si>
  <si>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</si>
  <si>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</si>
  <si>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</si>
  <si>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</si>
  <si>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</si>
  <si>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</si>
  <si>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</si>
  <si>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</si>
  <si>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</si>
  <si>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</si>
  <si>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</si>
  <si>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</si>
  <si>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</si>
  <si>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</si>
  <si>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</si>
  <si>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</si>
  <si>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</si>
  <si>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</si>
  <si>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</si>
  <si>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</si>
  <si>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</si>
  <si>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</si>
  <si>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</si>
  <si>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</si>
  <si>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</si>
  <si>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</si>
  <si>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</si>
  <si>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</si>
  <si>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</si>
  <si>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</si>
  <si>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</si>
  <si>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</si>
  <si>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</si>
  <si>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</si>
  <si>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</si>
  <si>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</si>
  <si>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</si>
  <si>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</si>
  <si>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</si>
  <si>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</si>
  <si>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</si>
  <si>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</si>
  <si>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</si>
  <si>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</si>
  <si>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</si>
  <si>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</si>
  <si>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</si>
  <si>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</si>
  <si>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</si>
  <si>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</si>
  <si>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</si>
  <si>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</si>
  <si>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</si>
  <si>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</si>
  <si>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</si>
  <si>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</si>
  <si>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</si>
  <si>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</si>
  <si>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</si>
  <si>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</si>
  <si>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</si>
  <si>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</si>
  <si>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</si>
  <si>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</si>
  <si>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</si>
  <si>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</si>
  <si>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</si>
  <si>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</si>
  <si>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</si>
  <si>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</si>
  <si>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</si>
  <si>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</si>
  <si>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</si>
  <si>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</si>
  <si>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</si>
  <si>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</si>
  <si>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</si>
  <si>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</si>
  <si>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</si>
  <si>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</si>
  <si>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</si>
  <si>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</si>
  <si>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</si>
  <si>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</si>
  <si>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</si>
  <si>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</si>
  <si>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</si>
  <si>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</si>
  <si>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</si>
  <si>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</si>
  <si>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</si>
  <si>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</si>
  <si>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</si>
  <si>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</si>
  <si>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</si>
  <si>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</si>
  <si>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</si>
  <si>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</si>
  <si>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</si>
  <si>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</si>
  <si>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</si>
  <si>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</si>
  <si>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</si>
  <si>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</si>
  <si>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</si>
  <si>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</si>
  <si>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</si>
  <si>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</si>
  <si>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</si>
  <si>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</si>
  <si>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</si>
  <si>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</si>
  <si>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</si>
  <si>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</si>
  <si>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</si>
  <si>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</si>
  <si>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</si>
  <si>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</si>
  <si>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</si>
  <si>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</si>
  <si>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</si>
  <si>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</si>
  <si>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</si>
  <si>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</si>
  <si>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</si>
  <si>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</si>
  <si>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</si>
  <si>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</si>
  <si>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</si>
  <si>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</si>
  <si>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</si>
  <si>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</si>
  <si>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</si>
  <si>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</si>
  <si>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</si>
  <si>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</si>
  <si>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</si>
  <si>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</si>
  <si>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</si>
  <si>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</si>
  <si>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</si>
  <si>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</si>
  <si>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</si>
  <si>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</si>
  <si>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</si>
  <si>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</si>
  <si>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</si>
  <si>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</si>
  <si>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</si>
  <si>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</si>
  <si>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</si>
  <si>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</si>
  <si>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</si>
  <si>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</si>
  <si>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</si>
  <si>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</si>
  <si>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</si>
  <si>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</si>
  <si>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</si>
  <si>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</si>
  <si>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</si>
  <si>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</si>
  <si>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</si>
  <si>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</si>
  <si>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</si>
  <si>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</si>
  <si>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</si>
  <si>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</si>
  <si>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</si>
  <si>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</si>
  <si>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</si>
  <si>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</si>
  <si>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</si>
  <si>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</si>
  <si>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</si>
  <si>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</si>
  <si>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</si>
  <si>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</si>
  <si>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</si>
  <si>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</si>
  <si>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</si>
  <si>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</si>
  <si>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</si>
  <si>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</si>
  <si>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</si>
  <si>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</si>
  <si>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</si>
  <si>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</si>
  <si>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</si>
  <si>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</si>
  <si>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</si>
  <si>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</si>
  <si>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</si>
  <si>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</si>
  <si>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</si>
  <si>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</si>
  <si>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</si>
  <si>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</si>
  <si>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</si>
  <si>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</si>
  <si>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</si>
  <si>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</si>
  <si>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</si>
  <si>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</si>
  <si>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</si>
  <si>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</si>
  <si>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</si>
  <si>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</si>
  <si>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</si>
  <si>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</si>
  <si>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</si>
  <si>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</si>
  <si>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</si>
  <si>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</si>
  <si>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</si>
  <si>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</si>
  <si>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</si>
  <si>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</si>
  <si>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</si>
  <si>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</si>
  <si>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</si>
  <si>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</si>
  <si>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</si>
  <si>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</si>
  <si>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</si>
  <si>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</si>
  <si>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</si>
  <si>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</si>
  <si>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</si>
  <si>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</si>
  <si>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</si>
  <si>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</si>
  <si>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</si>
  <si>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</si>
  <si>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</si>
  <si>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</si>
  <si>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</si>
  <si>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</si>
  <si>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</si>
  <si>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</si>
  <si>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</si>
  <si>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</si>
  <si>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</si>
  <si>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</si>
  <si>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</si>
  <si>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</si>
  <si>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</si>
  <si>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</si>
  <si>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</si>
  <si>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</si>
  <si>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</si>
  <si>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</si>
  <si>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</si>
  <si>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</si>
  <si>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</si>
  <si>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</si>
  <si>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</si>
  <si>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</si>
  <si>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</si>
  <si>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</si>
  <si>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</si>
  <si>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</si>
  <si>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</si>
  <si>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</si>
  <si>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</si>
  <si>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</si>
  <si>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</si>
  <si>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</si>
  <si>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</si>
  <si>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</si>
  <si>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</si>
  <si>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</si>
  <si>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</si>
  <si>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</si>
  <si>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</si>
  <si>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</si>
  <si>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</si>
  <si>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</si>
  <si>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</si>
  <si>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</si>
  <si>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</si>
  <si>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</si>
  <si>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</si>
  <si>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</si>
  <si>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</si>
  <si>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</si>
  <si>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</si>
  <si>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</si>
  <si>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</si>
  <si>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</si>
  <si>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</si>
  <si>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</si>
  <si>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</si>
  <si>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</si>
  <si>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</si>
  <si>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</si>
  <si>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</si>
  <si>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</si>
  <si>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</si>
  <si>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</si>
  <si>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</si>
  <si>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</si>
  <si>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</si>
  <si>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</si>
  <si>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</si>
  <si>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</si>
  <si>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</si>
  <si>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</si>
  <si>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</si>
  <si>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</si>
  <si>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</si>
  <si>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</si>
  <si>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</si>
  <si>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</si>
  <si>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</si>
  <si>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</si>
  <si>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</si>
  <si>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</si>
  <si>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</si>
  <si>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</si>
  <si>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</si>
  <si>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</si>
  <si>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</si>
  <si>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</si>
  <si>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</si>
  <si>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</si>
  <si>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</si>
  <si>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</si>
  <si>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</si>
  <si>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</si>
  <si>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</si>
  <si>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</si>
  <si>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</si>
  <si>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</si>
  <si>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</si>
  <si>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</si>
  <si>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</si>
  <si>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</si>
  <si>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</si>
  <si>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</si>
  <si>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</si>
  <si>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</si>
  <si>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</si>
  <si>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</si>
  <si>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</si>
  <si>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</si>
  <si>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</si>
  <si>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</si>
  <si>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</si>
  <si>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</si>
  <si>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</si>
  <si>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</si>
  <si>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</si>
  <si>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</si>
  <si>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</si>
  <si>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</si>
  <si>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</si>
  <si>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</si>
  <si>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</si>
  <si>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</si>
  <si>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</si>
  <si>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</si>
  <si>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</si>
  <si>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</si>
  <si>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</si>
  <si>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</si>
  <si>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</si>
  <si>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</si>
  <si>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</si>
  <si>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</si>
  <si>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</si>
  <si>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</si>
  <si>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</si>
  <si>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</si>
  <si>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</si>
  <si>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</si>
  <si>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</si>
  <si>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</si>
  <si>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</si>
  <si>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</si>
  <si>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</si>
  <si>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</si>
  <si>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</si>
  <si>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</si>
  <si>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</si>
  <si>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</si>
  <si>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</si>
  <si>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</si>
  <si>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</si>
  <si>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</si>
  <si>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</si>
  <si>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</si>
  <si>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</si>
  <si>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</si>
  <si>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</si>
  <si>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</si>
  <si>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</si>
  <si>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</si>
  <si>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</si>
  <si>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</si>
  <si>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</si>
  <si>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</si>
  <si>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</si>
  <si>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</si>
  <si>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</si>
  <si>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</si>
  <si>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</si>
  <si>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</si>
  <si>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</si>
  <si>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</si>
  <si>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</si>
  <si>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</si>
  <si>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</si>
  <si>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</si>
  <si>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</si>
  <si>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</si>
  <si>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</si>
  <si>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</si>
  <si>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</si>
  <si>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</si>
  <si>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</si>
  <si>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</si>
  <si>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</si>
  <si>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</si>
  <si>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</si>
  <si>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</si>
  <si>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</si>
  <si>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</si>
  <si>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</si>
  <si>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</si>
  <si>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</si>
  <si>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</si>
  <si>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</si>
  <si>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</si>
  <si>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</si>
  <si>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</si>
  <si>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</si>
  <si>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</si>
  <si>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</si>
  <si>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</si>
  <si>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</si>
  <si>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</si>
  <si>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</si>
  <si>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</si>
  <si>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</si>
  <si>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</si>
  <si>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</si>
  <si>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</si>
  <si>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</si>
  <si>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</si>
  <si>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</si>
  <si>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</si>
  <si>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</si>
  <si>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</si>
  <si>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</si>
  <si>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</si>
  <si>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</si>
  <si>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</si>
  <si>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</si>
  <si>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</si>
  <si>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</si>
  <si>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</si>
  <si>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</si>
  <si>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</si>
  <si>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</si>
  <si>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</si>
  <si>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</si>
  <si>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</si>
  <si>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</si>
  <si>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</si>
  <si>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</si>
  <si>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</si>
  <si>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</si>
  <si>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</si>
  <si>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</si>
  <si>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</si>
  <si>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</si>
  <si>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</si>
  <si>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</si>
  <si>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</si>
  <si>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</si>
  <si>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</si>
  <si>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</si>
  <si>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</si>
  <si>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</si>
  <si>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</si>
  <si>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</si>
  <si>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</si>
  <si>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</si>
  <si>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</si>
  <si>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</si>
  <si>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</si>
  <si>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</si>
  <si>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</si>
  <si>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</si>
  <si>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</si>
  <si>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</si>
  <si>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</si>
  <si>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</si>
  <si>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</si>
  <si>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</si>
  <si>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</si>
  <si>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</si>
  <si>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</si>
  <si>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</si>
  <si>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</si>
  <si>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</si>
  <si>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</si>
  <si>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</si>
  <si>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</si>
  <si>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</si>
  <si>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</si>
  <si>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</si>
  <si>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</si>
  <si>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</si>
  <si>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</si>
  <si>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</si>
  <si>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</si>
  <si>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</si>
  <si>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</si>
  <si>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</si>
  <si>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</si>
  <si>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</si>
  <si>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</si>
  <si>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</si>
  <si>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</si>
  <si>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</si>
  <si>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</si>
  <si>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</si>
  <si>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</si>
  <si>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</si>
  <si>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</si>
  <si>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</si>
  <si>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</si>
  <si>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</si>
  <si>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</si>
  <si>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</si>
  <si>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</si>
  <si>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</si>
  <si>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</si>
  <si>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</si>
  <si>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</si>
  <si>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</si>
  <si>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</si>
  <si>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</si>
  <si>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</si>
  <si>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</si>
  <si>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</si>
  <si>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</si>
  <si>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</si>
  <si>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</si>
  <si>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</si>
  <si>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</si>
  <si>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</si>
  <si>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</si>
  <si>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</si>
  <si>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</si>
  <si>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</si>
  <si>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</si>
  <si>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</si>
  <si>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</si>
  <si>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</si>
  <si>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</si>
  <si>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</si>
  <si>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</si>
  <si>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</si>
  <si>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</si>
  <si>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</si>
  <si>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</si>
  <si>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</si>
  <si>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</si>
  <si>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</si>
  <si>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</si>
  <si>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</si>
  <si>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</si>
  <si>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</si>
  <si>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</si>
  <si>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</si>
  <si>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</si>
  <si>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</si>
  <si>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</si>
  <si>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</si>
  <si>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</si>
  <si>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</si>
  <si>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</si>
  <si>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</si>
  <si>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</si>
  <si>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</si>
  <si>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</si>
  <si>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</si>
  <si>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</si>
  <si>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</si>
  <si>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</si>
  <si>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</si>
  <si>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</si>
  <si>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</si>
  <si>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</si>
  <si>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</si>
  <si>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</si>
  <si>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</si>
  <si>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</si>
  <si>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</si>
  <si>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</si>
  <si>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</si>
  <si>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</si>
  <si>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</si>
  <si>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</si>
  <si>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</si>
  <si>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</si>
  <si>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</si>
  <si>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</si>
  <si>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</si>
  <si>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</si>
  <si>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</si>
  <si>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</si>
  <si>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</si>
  <si>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</si>
  <si>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</si>
  <si>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</si>
  <si>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</si>
  <si>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</si>
  <si>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</si>
  <si>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</si>
  <si>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</si>
  <si>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</si>
  <si>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</si>
  <si>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</si>
  <si>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</si>
  <si>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</si>
  <si>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</si>
  <si>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</si>
  <si>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</si>
  <si>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</si>
  <si>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</si>
  <si>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</si>
  <si>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</si>
  <si>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</si>
  <si>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</si>
  <si>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</si>
  <si>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</si>
  <si>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</si>
  <si>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</si>
  <si>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</si>
  <si>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</si>
  <si>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</si>
  <si>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</si>
  <si>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</si>
  <si>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</si>
  <si>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</si>
  <si>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</si>
  <si>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</si>
  <si>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</si>
  <si>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</si>
  <si>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</si>
  <si>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</si>
  <si>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</si>
  <si>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</si>
  <si>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</si>
  <si>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</si>
  <si>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</si>
  <si>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</si>
  <si>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</si>
  <si>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</si>
  <si>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</si>
  <si>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</si>
  <si>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</si>
  <si>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</si>
  <si>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</si>
  <si>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</si>
  <si>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</si>
  <si>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</si>
  <si>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</si>
  <si>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</si>
  <si>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</si>
  <si>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</si>
  <si>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</si>
  <si>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</si>
  <si>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</si>
  <si>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</si>
  <si>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</si>
  <si>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</si>
  <si>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</si>
  <si>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</si>
  <si>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</si>
  <si>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</si>
  <si>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</si>
  <si>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</si>
  <si>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</si>
  <si>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</si>
  <si>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</si>
  <si>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</si>
  <si>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</si>
  <si>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</si>
  <si>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</si>
  <si>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</si>
  <si>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</si>
  <si>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</si>
  <si>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</si>
  <si>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</si>
  <si>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</si>
  <si>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</si>
  <si>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</si>
  <si>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</si>
  <si>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</si>
  <si>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</si>
  <si>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</si>
  <si>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</si>
  <si>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</si>
  <si>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</si>
  <si>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</si>
  <si>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</si>
  <si>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</si>
  <si>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</si>
  <si>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</si>
  <si>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</si>
  <si>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</si>
  <si>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</si>
  <si>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</si>
  <si>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</si>
  <si>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</si>
  <si>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</si>
  <si>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</si>
  <si>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</si>
  <si>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</si>
  <si>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</si>
  <si>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</si>
  <si>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</si>
  <si>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</si>
  <si>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</si>
  <si>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</si>
  <si>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</si>
  <si>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</si>
  <si>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</si>
  <si>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</si>
  <si>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</si>
  <si>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</si>
  <si>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</si>
  <si>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</si>
  <si>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</si>
  <si>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</si>
  <si>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</si>
  <si>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</si>
  <si>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</si>
  <si>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</si>
  <si>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</si>
  <si>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</si>
  <si>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</si>
  <si>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</si>
  <si>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</si>
  <si>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</si>
  <si>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</si>
  <si>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</si>
  <si>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</si>
  <si>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</si>
  <si>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</si>
  <si>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</si>
  <si>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</si>
  <si>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</si>
  <si>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</si>
  <si>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</si>
  <si>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</si>
  <si>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</si>
  <si>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</si>
  <si>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</si>
  <si>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</si>
  <si>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</si>
  <si>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</si>
  <si>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</si>
  <si>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</si>
  <si>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</si>
  <si>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</si>
  <si>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</si>
  <si>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</si>
  <si>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</si>
  <si>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</si>
  <si>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</si>
  <si>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</si>
  <si>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</si>
  <si>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</si>
  <si>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</si>
  <si>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</si>
  <si>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</si>
  <si>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</si>
  <si>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</si>
  <si>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</si>
  <si>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</si>
  <si>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</si>
  <si>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</si>
  <si>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</si>
  <si>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</si>
  <si>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</si>
  <si>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</si>
  <si>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</si>
  <si>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</si>
  <si>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</si>
  <si>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</si>
  <si>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</si>
  <si>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</si>
  <si>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</si>
  <si>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</si>
  <si>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</si>
  <si>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</si>
  <si>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</si>
  <si>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</si>
  <si>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</si>
  <si>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</si>
  <si>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</si>
  <si>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</si>
  <si>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</si>
  <si>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</si>
  <si>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</si>
  <si>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</si>
  <si>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</si>
  <si>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</si>
  <si>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</si>
  <si>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</si>
  <si>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</si>
  <si>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</si>
  <si>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</si>
  <si>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</si>
  <si>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</si>
  <si>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</si>
  <si>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</si>
  <si>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</si>
  <si>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</si>
  <si>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</si>
  <si>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</si>
  <si>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</si>
  <si>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</si>
  <si>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</si>
  <si>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</si>
  <si>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</si>
  <si>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</si>
  <si>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</si>
  <si>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</si>
  <si>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</si>
  <si>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</si>
  <si>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</si>
  <si>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</si>
  <si>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</si>
  <si>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</si>
  <si>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</si>
  <si>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</si>
  <si>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</si>
  <si>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</si>
  <si>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</si>
  <si>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</si>
  <si>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</si>
  <si>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</si>
  <si>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</si>
  <si>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</si>
  <si>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</si>
  <si>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</si>
  <si>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</si>
  <si>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</si>
  <si>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</si>
  <si>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</si>
  <si>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</si>
  <si>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</si>
  <si>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</si>
  <si>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</si>
  <si>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</si>
  <si>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</si>
  <si>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</si>
  <si>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</si>
  <si>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</si>
  <si>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</si>
  <si>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</si>
  <si>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</si>
  <si>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</si>
  <si>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</si>
  <si>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</si>
  <si>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</si>
  <si>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</si>
  <si>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</si>
  <si>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</si>
  <si>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</si>
  <si>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</si>
  <si>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</si>
  <si>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</si>
  <si>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</si>
  <si>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</si>
  <si>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</si>
  <si>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</si>
  <si>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</si>
  <si>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</si>
  <si>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</si>
  <si>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</si>
  <si>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</si>
  <si>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</si>
  <si>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</si>
  <si>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</si>
  <si>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</si>
  <si>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</si>
  <si>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</si>
  <si>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</si>
  <si>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</si>
  <si>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</si>
  <si>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</si>
  <si>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</si>
  <si>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</si>
  <si>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</si>
  <si>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</si>
  <si>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</si>
  <si>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</si>
  <si>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</si>
  <si>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</si>
  <si>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</si>
  <si>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</si>
  <si>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</si>
  <si>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</si>
  <si>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</si>
  <si>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</si>
  <si>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</si>
  <si>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</si>
  <si>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</si>
  <si>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</si>
  <si>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</si>
  <si>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</si>
  <si>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</si>
  <si>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</si>
  <si>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</si>
  <si>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</si>
  <si>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</si>
  <si>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</si>
  <si>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</si>
  <si>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</si>
  <si>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</si>
  <si>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</si>
  <si>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</si>
  <si>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</si>
  <si>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</si>
  <si>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</si>
  <si>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</si>
  <si>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</si>
  <si>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</si>
  <si>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</si>
  <si>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</si>
  <si>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</si>
  <si>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</si>
  <si>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</si>
  <si>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</si>
  <si>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</si>
  <si>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</si>
  <si>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</si>
  <si>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</si>
  <si>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</si>
  <si>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</si>
  <si>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</si>
  <si>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</si>
  <si>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</si>
  <si>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</si>
  <si>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</si>
  <si>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</si>
  <si>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</si>
  <si>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</si>
  <si>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</si>
  <si>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</si>
  <si>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</si>
  <si>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</si>
  <si>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</si>
  <si>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</si>
  <si>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</si>
  <si>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</si>
  <si>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</si>
  <si>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</si>
  <si>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</si>
  <si>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</si>
  <si>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</si>
  <si>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</si>
  <si>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</si>
  <si>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</si>
  <si>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</si>
  <si>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</si>
  <si>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</si>
  <si>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</si>
  <si>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</si>
  <si>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</si>
  <si>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</si>
  <si>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</si>
  <si>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</si>
  <si>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</si>
  <si>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</si>
  <si>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</si>
  <si>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</si>
  <si>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</si>
  <si>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</si>
  <si>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</si>
  <si>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</si>
  <si>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</si>
  <si>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</si>
  <si>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</si>
  <si>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</si>
  <si>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</si>
  <si>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</si>
  <si>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</si>
  <si>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</si>
  <si>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</si>
  <si>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</si>
  <si>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</si>
  <si>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</si>
  <si>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</si>
  <si>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</si>
  <si>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</si>
  <si>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</si>
  <si>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</si>
  <si>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</si>
  <si>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</si>
  <si>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</si>
  <si>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</si>
  <si>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</si>
  <si>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</si>
  <si>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</si>
  <si>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</si>
  <si>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</si>
  <si>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</si>
  <si>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</si>
  <si>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</si>
  <si>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</si>
  <si>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</si>
  <si>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</si>
  <si>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</si>
  <si>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</si>
  <si>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</si>
  <si>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</si>
  <si>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</si>
  <si>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</si>
  <si>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</si>
  <si>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</si>
  <si>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</si>
  <si>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</si>
  <si>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</si>
  <si>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</si>
  <si>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</si>
  <si>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</si>
  <si>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</si>
  <si>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</si>
  <si>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</si>
  <si>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</si>
  <si>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</si>
  <si>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</si>
  <si>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</si>
  <si>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</si>
  <si>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</si>
  <si>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</si>
  <si>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</si>
  <si>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</si>
  <si>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</si>
  <si>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</si>
  <si>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</si>
  <si>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</si>
  <si>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</si>
  <si>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</si>
  <si>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</si>
  <si>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</si>
  <si>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</si>
  <si>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</si>
  <si>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</si>
  <si>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</si>
  <si>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</si>
  <si>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</si>
  <si>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</si>
  <si>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</si>
  <si>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</si>
  <si>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</si>
  <si>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</si>
  <si>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</si>
  <si>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</si>
  <si>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</si>
  <si>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</si>
  <si>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</si>
  <si>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</si>
  <si>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</si>
  <si>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</si>
  <si>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</si>
  <si>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</si>
  <si>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</si>
  <si>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</si>
  <si>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</si>
  <si>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</si>
  <si>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</si>
  <si>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</si>
  <si>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</si>
  <si>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</si>
  <si>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</si>
  <si>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</si>
  <si>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</si>
  <si>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</si>
  <si>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</si>
  <si>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</si>
  <si>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</si>
  <si>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</si>
  <si>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</si>
  <si>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</si>
  <si>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</si>
  <si>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</si>
  <si>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</si>
  <si>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</si>
  <si>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</si>
  <si>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</si>
  <si>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</si>
  <si>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</si>
  <si>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</si>
  <si>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</si>
  <si>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</si>
  <si>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</si>
  <si>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</si>
  <si>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</si>
  <si>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</si>
  <si>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</si>
  <si>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</si>
  <si>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</si>
  <si>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</si>
  <si>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</si>
  <si>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</si>
  <si>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</si>
  <si>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</si>
  <si>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</si>
  <si>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</si>
  <si>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</si>
  <si>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</si>
  <si>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</si>
  <si>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</si>
  <si>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</si>
  <si>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</si>
  <si>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</si>
  <si>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</si>
  <si>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</si>
  <si>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</si>
  <si>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</si>
  <si>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</si>
  <si>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</si>
  <si>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</si>
  <si>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</si>
  <si>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</si>
  <si>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</si>
  <si>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</si>
  <si>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</si>
  <si>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</si>
  <si>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</si>
  <si>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</si>
  <si>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</si>
  <si>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</si>
  <si>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</si>
  <si>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</si>
  <si>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</si>
  <si>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</si>
  <si>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</si>
  <si>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</si>
  <si>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</si>
  <si>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</si>
  <si>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</si>
  <si>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</si>
  <si>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</si>
  <si>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</si>
  <si>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</si>
  <si>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</si>
  <si>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</si>
  <si>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</si>
  <si>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</si>
  <si>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</si>
  <si>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</si>
  <si>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</si>
  <si>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</si>
  <si>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</si>
  <si>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</si>
  <si>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</si>
  <si>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</si>
  <si>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</si>
  <si>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</si>
  <si>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</si>
  <si>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</si>
  <si>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</si>
  <si>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</si>
  <si>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</si>
  <si>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</si>
  <si>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</si>
  <si>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</si>
  <si>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</si>
  <si>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</si>
  <si>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</si>
  <si>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</si>
  <si>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</si>
  <si>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</si>
  <si>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</si>
  <si>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</si>
  <si>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</si>
  <si>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</si>
  <si>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</si>
  <si>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</si>
  <si>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</si>
  <si>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</si>
  <si>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</si>
  <si>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</si>
  <si>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</si>
  <si>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</si>
  <si>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</si>
  <si>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</si>
  <si>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</si>
  <si>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</si>
  <si>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</si>
  <si>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</si>
  <si>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</si>
  <si>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</si>
  <si>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</si>
  <si>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</si>
  <si>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</si>
  <si>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</si>
  <si>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</si>
  <si>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</si>
  <si>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</si>
  <si>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</si>
  <si>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</si>
  <si>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</si>
  <si>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</si>
  <si>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</si>
  <si>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</si>
  <si>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</si>
  <si>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</si>
  <si>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</si>
  <si>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</si>
  <si>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</si>
  <si>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</si>
  <si>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</si>
  <si>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</si>
  <si>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</si>
  <si>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</si>
  <si>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</si>
  <si>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</si>
  <si>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</si>
  <si>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</si>
  <si>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</si>
  <si>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</si>
  <si>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</si>
  <si>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</si>
  <si>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</si>
  <si>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</si>
  <si>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</si>
  <si>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</si>
  <si>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</si>
  <si>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</si>
  <si>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</si>
  <si>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</si>
  <si>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</si>
  <si>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</si>
  <si>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</si>
  <si>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</si>
  <si>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</si>
  <si>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</si>
  <si>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</si>
  <si>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</si>
  <si>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</si>
  <si>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</si>
  <si>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</si>
  <si>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</si>
  <si>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</si>
  <si>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</si>
  <si>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</si>
  <si>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</si>
  <si>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</si>
  <si>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</si>
  <si>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</si>
  <si>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</si>
  <si>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</si>
  <si>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</si>
  <si>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</si>
  <si>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</si>
  <si>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</si>
  <si>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</si>
  <si>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</si>
  <si>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</si>
  <si>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</si>
  <si>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</si>
  <si>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</si>
  <si>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</si>
  <si>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</si>
  <si>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</si>
  <si>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</si>
  <si>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</si>
  <si>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</si>
  <si>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</si>
  <si>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</si>
  <si>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</si>
  <si>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</si>
  <si>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</si>
  <si>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</si>
  <si>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</si>
  <si>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</si>
  <si>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</si>
  <si>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</si>
  <si>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</si>
  <si>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</si>
  <si>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</si>
  <si>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</si>
  <si>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</si>
  <si>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</si>
  <si>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</si>
  <si>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</si>
  <si>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</si>
  <si>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</si>
  <si>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</si>
  <si>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</si>
  <si>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</si>
  <si>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</si>
  <si>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</si>
  <si>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</si>
  <si>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</si>
  <si>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</si>
  <si>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</si>
  <si>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</si>
  <si>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</si>
  <si>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</si>
  <si>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</si>
  <si>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</si>
  <si>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</si>
  <si>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</si>
  <si>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</si>
  <si>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</si>
  <si>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</si>
  <si>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</si>
  <si>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</si>
  <si>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</si>
  <si>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</si>
  <si>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</si>
  <si>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</si>
  <si>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</si>
  <si>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</si>
  <si>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</si>
  <si>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</si>
  <si>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</si>
  <si>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</si>
  <si>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</si>
  <si>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</si>
  <si>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</si>
  <si>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</si>
  <si>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</si>
  <si>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</si>
  <si>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</si>
  <si>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</si>
  <si>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</si>
  <si>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</si>
  <si>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</si>
  <si>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</si>
  <si>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</si>
  <si>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</si>
  <si>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</si>
  <si>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</si>
  <si>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</si>
  <si>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</si>
  <si>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</si>
  <si>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</si>
  <si>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</si>
  <si>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</si>
  <si>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</si>
  <si>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</si>
  <si>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</si>
  <si>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</si>
  <si>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</si>
  <si>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</si>
  <si>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</si>
  <si>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</si>
  <si>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</si>
  <si>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</si>
  <si>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</si>
  <si>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</si>
  <si>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</si>
  <si>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</si>
  <si>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</si>
  <si>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</si>
  <si>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</si>
  <si>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</si>
  <si>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</si>
  <si>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</si>
  <si>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</si>
  <si>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</si>
  <si>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</si>
  <si>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</si>
  <si>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</si>
  <si>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</si>
  <si>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</si>
  <si>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</si>
  <si>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</si>
  <si>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</si>
  <si>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</si>
  <si>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</si>
  <si>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</si>
  <si>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</si>
  <si>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</si>
  <si>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</si>
  <si>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</si>
  <si>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</si>
  <si>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</si>
  <si>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</si>
  <si>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</si>
  <si>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</si>
  <si>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</si>
  <si>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</si>
  <si>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</si>
  <si>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</si>
  <si>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</si>
  <si>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</si>
  <si>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</si>
  <si>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</si>
  <si>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</si>
  <si>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</si>
  <si>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</si>
  <si>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</si>
  <si>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</si>
  <si>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</si>
  <si>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</si>
  <si>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</si>
  <si>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</si>
  <si>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</si>
  <si>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</si>
  <si>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</si>
  <si>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</si>
  <si>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</si>
  <si>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</si>
  <si>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</si>
  <si>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</si>
  <si>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</si>
  <si>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</si>
  <si>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</si>
  <si>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</si>
  <si>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</si>
  <si>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</si>
  <si>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</si>
  <si>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</si>
  <si>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</si>
  <si>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</si>
  <si>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</si>
  <si>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</si>
  <si>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</si>
  <si>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</si>
  <si>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</si>
  <si>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</si>
  <si>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</si>
  <si>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</si>
  <si>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</si>
  <si>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</si>
  <si>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</si>
  <si>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</si>
  <si>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</si>
  <si>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</si>
  <si>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</si>
  <si>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</si>
  <si>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</si>
  <si>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</si>
  <si>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</si>
  <si>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</si>
  <si>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</si>
  <si>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</si>
  <si>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</si>
  <si>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</si>
  <si>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</si>
  <si>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</si>
  <si>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</si>
  <si>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</si>
  <si>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</si>
  <si>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</si>
  <si>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</si>
  <si>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</si>
  <si>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</si>
  <si>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</si>
  <si>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</si>
  <si>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</si>
  <si>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</si>
  <si>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</si>
  <si>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</si>
  <si>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</si>
  <si>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</si>
  <si>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</si>
  <si>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</si>
  <si>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</si>
  <si>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</si>
  <si>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</si>
  <si>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</si>
  <si>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</si>
  <si>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</si>
  <si>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</si>
  <si>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</si>
  <si>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</si>
  <si>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</si>
  <si>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</si>
  <si>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</si>
  <si>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</si>
  <si>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</si>
  <si>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</si>
  <si>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</si>
  <si>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</si>
  <si>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</si>
  <si>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</si>
  <si>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</si>
  <si>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</si>
  <si>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</si>
  <si>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</si>
  <si>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</si>
  <si>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</si>
  <si>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</si>
  <si>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</si>
  <si>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</si>
  <si>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</si>
  <si>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</si>
  <si>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</si>
  <si>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</si>
  <si>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</si>
  <si>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</si>
  <si>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</si>
  <si>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</si>
  <si>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</si>
  <si>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</si>
  <si>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</si>
  <si>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</si>
  <si>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</si>
  <si>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</si>
  <si>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</si>
  <si>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</si>
  <si>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</si>
  <si>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</si>
  <si>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</si>
  <si>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</si>
  <si>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</si>
  <si>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</si>
  <si>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</si>
  <si>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</si>
  <si>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</si>
  <si>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</si>
  <si>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</si>
  <si>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</si>
  <si>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</si>
  <si>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</si>
  <si>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</si>
  <si>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</si>
  <si>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</si>
  <si>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</si>
  <si>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</si>
  <si>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</si>
  <si>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</si>
  <si>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</si>
  <si>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</si>
  <si>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</si>
  <si>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</si>
  <si>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</si>
  <si>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</si>
  <si>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</si>
  <si>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</si>
  <si>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</si>
  <si>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</si>
  <si>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</si>
  <si>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</si>
  <si>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</si>
  <si>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</si>
  <si>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</si>
  <si>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</si>
  <si>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</si>
  <si>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</si>
  <si>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</si>
  <si>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</si>
  <si>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</si>
  <si>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</si>
  <si>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</si>
  <si>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</si>
  <si>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</si>
  <si>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</si>
  <si>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</si>
  <si>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</si>
  <si>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</si>
  <si>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</si>
  <si>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</si>
  <si>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</si>
  <si>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</si>
  <si>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</si>
  <si>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</si>
  <si>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</si>
  <si>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</si>
  <si>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</si>
  <si>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</si>
  <si>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</si>
  <si>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</si>
  <si>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</si>
  <si>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</si>
  <si>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</si>
  <si>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</si>
  <si>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</si>
  <si>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</si>
  <si>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</si>
  <si>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</si>
  <si>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</si>
  <si>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</si>
  <si>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</si>
  <si>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</si>
  <si>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</si>
  <si>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</si>
  <si>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</si>
  <si>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</si>
  <si>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</si>
  <si>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</si>
  <si>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</si>
  <si>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</si>
  <si>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</si>
  <si>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</si>
  <si>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</si>
  <si>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</si>
  <si>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</si>
  <si>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</si>
  <si>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</si>
  <si>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</si>
  <si>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</si>
  <si>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</si>
  <si>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</si>
  <si>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</si>
  <si>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</si>
  <si>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</si>
  <si>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</si>
  <si>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</si>
  <si>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</si>
  <si>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</si>
  <si>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</si>
  <si>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</si>
  <si>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</si>
  <si>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</si>
  <si>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</si>
  <si>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</si>
  <si>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</si>
  <si>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</si>
  <si>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</si>
  <si>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</si>
  <si>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</si>
  <si>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</si>
  <si>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</si>
  <si>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</si>
  <si>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</si>
  <si>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</si>
  <si>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</si>
  <si>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</si>
  <si>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</si>
  <si>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</si>
  <si>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</si>
  <si>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</si>
  <si>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</si>
  <si>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</si>
  <si>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</si>
  <si>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</si>
  <si>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</si>
  <si>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</si>
  <si>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</si>
  <si>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</si>
  <si>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</si>
  <si>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</si>
  <si>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</si>
  <si>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</si>
  <si>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</si>
  <si>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</si>
  <si>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</si>
  <si>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</si>
  <si>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</si>
  <si>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</si>
  <si>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</si>
  <si>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</si>
  <si>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</si>
  <si>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</si>
  <si>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</si>
  <si>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</si>
  <si>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</si>
  <si>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</si>
  <si>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</si>
  <si>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</si>
  <si>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</si>
  <si>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</si>
  <si>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</si>
  <si>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</si>
  <si>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</si>
  <si>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</si>
  <si>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</si>
  <si>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</si>
  <si>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</si>
  <si>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</si>
  <si>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</si>
  <si>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</si>
  <si>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</si>
  <si>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</si>
  <si>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</si>
  <si>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</si>
  <si>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</si>
  <si>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</si>
  <si>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</si>
  <si>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</si>
  <si>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</si>
  <si>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</si>
  <si>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</si>
  <si>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</si>
  <si>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</si>
  <si>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</si>
  <si>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</si>
  <si>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</si>
  <si>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</si>
  <si>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</si>
  <si>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</si>
  <si>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</si>
  <si>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</si>
  <si>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</si>
  <si>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</si>
  <si>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</si>
  <si>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</si>
  <si>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</si>
  <si>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</si>
  <si>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</si>
  <si>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</si>
  <si>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</si>
  <si>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</si>
  <si>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</si>
  <si>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</si>
  <si>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</si>
  <si>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</si>
  <si>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</si>
  <si>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</si>
  <si>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</si>
  <si>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</si>
  <si>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</si>
  <si>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</si>
  <si>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</si>
  <si>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</si>
  <si>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</si>
  <si>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</si>
  <si>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</si>
  <si>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</si>
  <si>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</si>
  <si>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</si>
  <si>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</si>
  <si>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</si>
  <si>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</si>
  <si>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</si>
  <si>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</si>
  <si>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</si>
  <si>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</si>
  <si>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</si>
  <si>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</si>
  <si>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</si>
  <si>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</si>
  <si>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</si>
  <si>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</si>
  <si>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</si>
  <si>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</si>
  <si>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</si>
  <si>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</si>
  <si>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</si>
  <si>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</si>
  <si>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</si>
  <si>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</si>
  <si>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</si>
  <si>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</si>
  <si>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</si>
  <si>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</si>
  <si>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</si>
  <si>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</si>
  <si>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</si>
  <si>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</si>
  <si>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</si>
  <si>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</si>
  <si>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</si>
  <si>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</si>
  <si>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</si>
  <si>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</si>
  <si>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</si>
  <si>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</si>
  <si>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</si>
  <si>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</si>
  <si>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</si>
  <si>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</si>
  <si>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</si>
  <si>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</si>
  <si>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</si>
  <si>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</si>
  <si>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</si>
  <si>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</si>
  <si>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</si>
  <si>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</si>
  <si>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</si>
  <si>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</si>
  <si>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</si>
  <si>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</si>
  <si>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</si>
  <si>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</si>
  <si>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</si>
  <si>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</si>
  <si>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</si>
  <si>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</si>
  <si>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</si>
  <si>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</si>
  <si>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</si>
  <si>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</si>
  <si>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</si>
  <si>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</si>
  <si>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</si>
  <si>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</si>
  <si>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</si>
  <si>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</si>
  <si>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</si>
  <si>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</si>
  <si>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</si>
  <si>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</si>
  <si>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</si>
  <si>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</si>
  <si>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</si>
  <si>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</si>
  <si>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</si>
  <si>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</si>
  <si>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</si>
  <si>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</si>
  <si>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</si>
  <si>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</si>
  <si>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</si>
  <si>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</si>
  <si>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</si>
  <si>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</si>
  <si>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</si>
  <si>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</si>
  <si>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</si>
  <si>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</si>
  <si>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</si>
  <si>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</si>
  <si>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</si>
  <si>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</si>
  <si>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</si>
  <si>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</si>
  <si>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</si>
  <si>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</si>
  <si>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</si>
  <si>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</si>
  <si>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</si>
  <si>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</si>
  <si>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</si>
  <si>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</si>
  <si>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</si>
  <si>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</si>
  <si>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</si>
  <si>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</si>
  <si>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</si>
  <si>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</si>
  <si>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</si>
  <si>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</si>
  <si>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</si>
  <si>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</si>
  <si>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</si>
  <si>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</si>
  <si>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</si>
  <si>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</si>
  <si>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</si>
  <si>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</si>
  <si>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</si>
  <si>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</si>
  <si>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</si>
  <si>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</si>
  <si>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</si>
  <si>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</si>
  <si>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</si>
  <si>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</si>
  <si>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</si>
  <si>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</si>
  <si>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</si>
  <si>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</si>
  <si>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</si>
  <si>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</si>
  <si>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</si>
  <si>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</si>
  <si>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</si>
  <si>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</si>
  <si>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</si>
  <si>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</si>
  <si>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</si>
  <si>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</si>
  <si>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</si>
  <si>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</si>
  <si>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</si>
  <si>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</si>
  <si>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</si>
  <si>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</si>
  <si>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</si>
  <si>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</si>
  <si>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</si>
  <si>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</si>
  <si>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</si>
  <si>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</si>
  <si>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</si>
  <si>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</si>
  <si>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</si>
  <si>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</si>
  <si>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</si>
  <si>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</si>
  <si>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</si>
  <si>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</si>
  <si>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</si>
  <si>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</si>
  <si>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</si>
  <si>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</si>
  <si>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</si>
  <si>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</si>
  <si>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</si>
  <si>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</si>
  <si>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</si>
  <si>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</si>
  <si>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</si>
  <si>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</si>
  <si>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</si>
  <si>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</si>
  <si>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</si>
  <si>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</si>
  <si>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</si>
  <si>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</si>
  <si>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</si>
  <si>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</si>
  <si>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</si>
  <si>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</si>
  <si>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</si>
  <si>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</si>
  <si>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</si>
  <si>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</si>
  <si>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</si>
  <si>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</si>
  <si>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</si>
  <si>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</si>
  <si>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</si>
  <si>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</si>
  <si>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</si>
  <si>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</si>
  <si>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</si>
  <si>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</si>
  <si>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</si>
  <si>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</si>
  <si>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</si>
  <si>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</si>
  <si>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</si>
  <si>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</si>
  <si>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</si>
  <si>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</si>
  <si>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</si>
  <si>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</si>
  <si>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</si>
  <si>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</si>
  <si>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</si>
  <si>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</si>
  <si>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</si>
  <si>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</si>
  <si>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</si>
  <si>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</si>
  <si>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</si>
  <si>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</si>
  <si>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</si>
  <si>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</si>
  <si>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</si>
  <si>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</si>
  <si>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</si>
  <si>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</si>
  <si>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</si>
  <si>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</si>
  <si>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</si>
  <si>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</si>
  <si>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</si>
  <si>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</si>
  <si>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</si>
  <si>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</si>
  <si>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</si>
  <si>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</si>
  <si>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</si>
  <si>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</si>
  <si>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</si>
  <si>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</si>
  <si>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</si>
  <si>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</si>
  <si>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</si>
  <si>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</si>
  <si>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</si>
  <si>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</si>
  <si>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</si>
  <si>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</si>
  <si>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</si>
  <si>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</si>
  <si>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</si>
  <si>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</si>
  <si>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</si>
  <si>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</si>
  <si>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</si>
  <si>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</si>
  <si>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</si>
  <si>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</si>
  <si>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</si>
  <si>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</si>
  <si>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</si>
  <si>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</si>
  <si>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</si>
  <si>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</si>
  <si>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</si>
  <si>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</si>
  <si>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</si>
  <si>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</si>
  <si>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</si>
  <si>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</si>
  <si>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</si>
  <si>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</si>
  <si>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</si>
  <si>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</si>
  <si>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</si>
  <si>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</si>
  <si>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</si>
  <si>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</si>
  <si>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</si>
  <si>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</si>
  <si>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</si>
  <si>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</si>
  <si>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</si>
  <si>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</si>
  <si>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</si>
  <si>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</si>
  <si>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</si>
  <si>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</si>
  <si>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</si>
  <si>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</si>
  <si>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</si>
  <si>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</si>
  <si>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</si>
  <si>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</si>
  <si>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</si>
  <si>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</si>
  <si>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</si>
  <si>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</si>
  <si>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</si>
  <si>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</si>
  <si>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</si>
  <si>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</si>
  <si>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</si>
  <si>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</si>
  <si>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</si>
  <si>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</si>
  <si>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</si>
  <si>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</si>
  <si>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</si>
  <si>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</si>
  <si>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</si>
  <si>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</si>
  <si>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</si>
  <si>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</si>
  <si>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</si>
  <si>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</si>
  <si>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</si>
  <si>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</si>
  <si>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</si>
  <si>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</si>
  <si>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</si>
  <si>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</si>
  <si>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</si>
  <si>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</si>
  <si>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</si>
  <si>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</si>
  <si>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</si>
  <si>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</si>
  <si>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</si>
  <si>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</si>
  <si>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</si>
  <si>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</si>
  <si>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</si>
  <si>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</si>
  <si>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</si>
  <si>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</si>
  <si>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</si>
  <si>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</si>
  <si>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</si>
  <si>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</si>
  <si>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</si>
  <si>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</si>
  <si>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</si>
  <si>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</si>
  <si>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</si>
  <si>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</si>
  <si>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</si>
  <si>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</si>
  <si>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</si>
  <si>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</si>
  <si>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</si>
  <si>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</si>
  <si>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</si>
  <si>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</si>
  <si>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</si>
  <si>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</si>
  <si>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</si>
  <si>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</si>
  <si>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</si>
  <si>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</si>
  <si>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</si>
  <si>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</si>
  <si>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</si>
  <si>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</si>
  <si>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</si>
  <si>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</si>
  <si>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</si>
  <si>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</si>
  <si>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</si>
  <si>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</si>
  <si>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</si>
  <si>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</si>
  <si>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</si>
  <si>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</si>
  <si>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</si>
  <si>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</si>
  <si>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</si>
  <si>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</si>
  <si>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</si>
  <si>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</si>
  <si>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</si>
  <si>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</si>
  <si>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</si>
  <si>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</si>
  <si>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</si>
  <si>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</si>
  <si>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</si>
  <si>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</si>
  <si>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</si>
  <si>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</si>
  <si>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</si>
  <si>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</si>
  <si>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</si>
  <si>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</si>
  <si>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</si>
  <si>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</si>
  <si>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</si>
  <si>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</si>
  <si>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</si>
  <si>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</si>
  <si>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</si>
  <si>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</si>
  <si>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</si>
  <si>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</si>
  <si>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</si>
  <si>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</si>
  <si>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</si>
  <si>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</si>
  <si>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</si>
  <si>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</si>
  <si>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</si>
  <si>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</si>
  <si>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</si>
  <si>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</si>
  <si>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</si>
  <si>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</si>
  <si>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</si>
  <si>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</si>
  <si>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</si>
  <si>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</si>
  <si>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</si>
  <si>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</si>
  <si>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</si>
  <si>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</si>
  <si>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</si>
  <si>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</si>
  <si>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</si>
  <si>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</si>
  <si>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</si>
  <si>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</si>
  <si>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</si>
  <si>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</si>
  <si>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</si>
  <si>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</si>
  <si>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</si>
  <si>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</si>
  <si>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</si>
  <si>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</si>
  <si>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</si>
  <si>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</si>
  <si>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</si>
  <si>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</si>
  <si>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</si>
  <si>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</si>
  <si>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</si>
  <si>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</si>
  <si>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</si>
  <si>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</si>
  <si>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</si>
  <si>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</si>
  <si>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</si>
  <si>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</si>
  <si>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</si>
  <si>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</si>
  <si>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</si>
  <si>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</si>
  <si>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</si>
  <si>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</si>
  <si>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</si>
  <si>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</si>
  <si>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</si>
  <si>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</si>
  <si>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</si>
  <si>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</si>
  <si>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</si>
  <si>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</si>
  <si>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</si>
  <si>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</si>
  <si>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</si>
  <si>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</si>
  <si>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</si>
  <si>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</si>
  <si>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</si>
  <si>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</si>
  <si>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</si>
  <si>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</si>
  <si>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</si>
  <si>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</si>
  <si>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</si>
  <si>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</si>
  <si>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</si>
  <si>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</si>
  <si>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</si>
  <si>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</si>
  <si>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</si>
  <si>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</si>
  <si>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</si>
  <si>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</si>
  <si>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</si>
  <si>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</si>
  <si>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</si>
  <si>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</si>
  <si>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</si>
  <si>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</si>
  <si>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</si>
  <si>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</si>
  <si>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</si>
  <si>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</si>
  <si>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</si>
  <si>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</si>
  <si>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</si>
  <si>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</si>
  <si>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</si>
  <si>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</si>
  <si>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</si>
  <si>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</si>
  <si>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</si>
  <si>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</si>
  <si>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</si>
  <si>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</si>
  <si>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</si>
  <si>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</si>
  <si>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</si>
  <si>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</si>
  <si>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</si>
  <si>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</si>
  <si>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</si>
  <si>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</si>
  <si>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</si>
  <si>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</si>
  <si>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</si>
  <si>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</si>
  <si>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</si>
  <si>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</si>
  <si>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</si>
  <si>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</si>
  <si>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</si>
  <si>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</si>
  <si>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</si>
  <si>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</si>
  <si>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</si>
  <si>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</si>
  <si>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</si>
  <si>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</si>
  <si>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</si>
  <si>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</si>
  <si>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</si>
  <si>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</si>
  <si>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</si>
  <si>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</si>
  <si>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</si>
  <si>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</si>
  <si>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</si>
  <si>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</si>
  <si>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</si>
  <si>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</si>
  <si>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</si>
  <si>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</si>
  <si>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</si>
  <si>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</si>
  <si>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</si>
  <si>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</si>
  <si>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</si>
  <si>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</si>
  <si>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</si>
  <si>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</si>
  <si>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</si>
  <si>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</si>
  <si>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</si>
  <si>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</si>
  <si>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</si>
  <si>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</si>
  <si>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</si>
  <si>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</si>
  <si>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</si>
  <si>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</si>
  <si>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</si>
  <si>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</si>
  <si>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</si>
  <si>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</si>
  <si>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</si>
  <si>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</si>
  <si>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</si>
  <si>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</si>
  <si>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</si>
  <si>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</si>
  <si>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</si>
  <si>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</si>
  <si>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</si>
  <si>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</si>
  <si>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</si>
  <si>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</si>
  <si>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</si>
  <si>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</si>
  <si>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</si>
  <si>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</si>
  <si>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</si>
  <si>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</si>
  <si>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</si>
  <si>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</si>
  <si>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</si>
  <si>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</si>
  <si>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</si>
  <si>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</si>
  <si>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</si>
  <si>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</si>
  <si>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</si>
  <si>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</si>
  <si>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</si>
  <si>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</si>
  <si>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</si>
  <si>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</si>
  <si>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</si>
  <si>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</si>
  <si>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</si>
  <si>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</si>
  <si>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</si>
  <si>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</si>
  <si>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</si>
  <si>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</si>
  <si>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</si>
  <si>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</si>
  <si>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</si>
  <si>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</si>
  <si>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</si>
  <si>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</si>
  <si>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</si>
  <si>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</si>
  <si>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</si>
  <si>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</si>
  <si>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</si>
  <si>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</si>
  <si>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</si>
  <si>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</si>
  <si>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</si>
  <si>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</si>
  <si>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</si>
  <si>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</si>
  <si>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</si>
  <si>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</si>
  <si>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</si>
  <si>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</si>
  <si>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</si>
  <si>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</si>
  <si>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</si>
  <si>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</si>
  <si>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</si>
  <si>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</si>
  <si>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</si>
  <si>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</si>
  <si>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</si>
  <si>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</si>
  <si>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</si>
  <si>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</si>
  <si>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</si>
  <si>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</si>
  <si>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</si>
  <si>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</si>
  <si>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</si>
  <si>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</si>
  <si>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</si>
  <si>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</si>
  <si>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</si>
  <si>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</si>
  <si>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</si>
  <si>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</si>
  <si>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</si>
  <si>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</si>
  <si>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</si>
  <si>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</si>
  <si>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</si>
  <si>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</si>
  <si>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</si>
  <si>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</si>
  <si>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</si>
  <si>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</si>
  <si>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</si>
  <si>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</si>
  <si>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</si>
  <si>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</si>
  <si>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</si>
  <si>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</si>
  <si>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</si>
  <si>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</si>
  <si>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</si>
  <si>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</si>
  <si>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</si>
  <si>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</si>
  <si>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</si>
  <si>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</si>
  <si>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</si>
  <si>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</si>
  <si>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</si>
  <si>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</si>
  <si>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</si>
  <si>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</si>
  <si>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</si>
  <si>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</si>
  <si>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</si>
  <si>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</si>
  <si>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</si>
  <si>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</si>
  <si>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</si>
  <si>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</si>
  <si>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</si>
  <si>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</si>
  <si>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</si>
  <si>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</si>
  <si>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</si>
  <si>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</si>
  <si>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</si>
  <si>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</si>
  <si>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</si>
  <si>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</si>
  <si>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</si>
  <si>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</si>
  <si>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</si>
  <si>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</si>
  <si>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</si>
  <si>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</si>
  <si>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</si>
  <si>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</si>
  <si>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</si>
  <si>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</si>
  <si>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</si>
  <si>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</si>
  <si>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</si>
  <si>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</si>
  <si>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</si>
  <si>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</si>
  <si>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</si>
  <si>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</si>
  <si>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</si>
  <si>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</si>
  <si>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</si>
  <si>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</si>
  <si>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</si>
  <si>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</si>
  <si>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</si>
  <si>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</si>
  <si>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</si>
  <si>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</si>
  <si>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</si>
  <si>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</si>
  <si>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</si>
  <si>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</si>
  <si>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</si>
  <si>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</si>
  <si>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</si>
  <si>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</si>
  <si>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</si>
  <si>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</si>
  <si>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</si>
  <si>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</si>
  <si>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</si>
  <si>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</si>
  <si>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</si>
  <si>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</si>
  <si>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</si>
  <si>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</si>
  <si>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</si>
  <si>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</si>
  <si>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</si>
  <si>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</si>
  <si>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</si>
  <si>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</si>
  <si>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</si>
  <si>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</si>
  <si>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</si>
  <si>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</si>
  <si>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</si>
  <si>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</si>
  <si>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</si>
  <si>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</si>
  <si>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</si>
  <si>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</si>
  <si>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</si>
  <si>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</si>
  <si>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</si>
  <si>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</si>
  <si>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</si>
  <si>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</si>
  <si>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</si>
  <si>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</si>
  <si>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</si>
  <si>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</si>
  <si>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</si>
  <si>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</si>
  <si>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</si>
  <si>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</si>
  <si>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</si>
  <si>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</si>
  <si>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</si>
  <si>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</si>
  <si>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</si>
  <si>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</si>
  <si>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</si>
  <si>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</si>
  <si>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</si>
  <si>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</si>
  <si>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</si>
  <si>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</si>
  <si>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</si>
  <si>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</si>
  <si>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</si>
  <si>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</si>
  <si>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</si>
  <si>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</si>
  <si>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</si>
  <si>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</si>
  <si>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</si>
  <si>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</si>
  <si>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</si>
  <si>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</si>
  <si>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</si>
  <si>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</si>
  <si>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</si>
  <si>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</si>
  <si>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</si>
  <si>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</si>
  <si>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</si>
  <si>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</si>
  <si>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</si>
  <si>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</si>
  <si>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</si>
  <si>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</si>
  <si>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</si>
  <si>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</si>
  <si>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</si>
  <si>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</si>
  <si>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</si>
  <si>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</si>
  <si>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</si>
  <si>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</si>
  <si>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</si>
  <si>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</si>
  <si>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</si>
  <si>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</si>
  <si>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</si>
  <si>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</si>
  <si>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</si>
  <si>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</si>
  <si>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</si>
  <si>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</si>
  <si>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</si>
  <si>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</si>
  <si>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</si>
  <si>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</si>
  <si>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</si>
  <si>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</si>
  <si>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</si>
  <si>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</si>
  <si>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</si>
  <si>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</si>
  <si>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</si>
  <si>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</si>
  <si>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</si>
  <si>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</si>
  <si>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</si>
  <si>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</si>
  <si>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</si>
  <si>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</si>
  <si>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</si>
  <si>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</si>
  <si>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</si>
  <si>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</si>
  <si>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</si>
  <si>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</si>
  <si>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</si>
  <si>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</si>
  <si>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</si>
  <si>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</si>
  <si>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</si>
  <si>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</si>
  <si>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</si>
  <si>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</si>
  <si>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</si>
  <si>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</si>
  <si>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</si>
  <si>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</si>
  <si>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</si>
  <si>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</si>
  <si>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</si>
  <si>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</si>
  <si>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</si>
  <si>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</si>
  <si>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</si>
  <si>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</si>
  <si>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</si>
  <si>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</si>
  <si>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</si>
  <si>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</si>
  <si>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</si>
  <si>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</si>
  <si>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</si>
  <si>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</si>
  <si>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</si>
  <si>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</si>
  <si>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</si>
  <si>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</si>
  <si>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</si>
  <si>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</si>
  <si>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</si>
  <si>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</si>
  <si>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</si>
  <si>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</si>
  <si>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</si>
  <si>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</si>
  <si>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</si>
  <si>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</si>
  <si>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</si>
  <si>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</si>
  <si>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</si>
  <si>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</si>
  <si>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</si>
  <si>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</si>
  <si>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</si>
  <si>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</si>
  <si>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</si>
  <si>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</si>
  <si>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</si>
  <si>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</si>
  <si>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</si>
  <si>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</si>
  <si>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</si>
  <si>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</si>
  <si>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</si>
  <si>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</si>
  <si>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</si>
  <si>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</si>
  <si>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</si>
  <si>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</si>
  <si>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</si>
  <si>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</si>
  <si>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</si>
  <si>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</si>
  <si>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</si>
  <si>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</si>
  <si>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</si>
  <si>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</si>
  <si>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</si>
  <si>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</si>
  <si>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</si>
  <si>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</si>
  <si>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</si>
  <si>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</si>
  <si>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</si>
  <si>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</si>
  <si>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</si>
  <si>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</si>
  <si>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</si>
  <si>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</si>
  <si>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</si>
  <si>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</si>
  <si>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</si>
  <si>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</si>
  <si>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</si>
  <si>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</si>
  <si>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</si>
  <si>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</si>
  <si>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</si>
  <si>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</si>
  <si>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</si>
  <si>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</si>
  <si>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</si>
  <si>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</si>
  <si>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</si>
  <si>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</si>
  <si>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</si>
  <si>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</si>
  <si>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</si>
  <si>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</si>
  <si>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</si>
  <si>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</si>
  <si>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</si>
  <si>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</si>
  <si>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</si>
  <si>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</si>
  <si>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</si>
  <si>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</si>
  <si>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</si>
  <si>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</si>
  <si>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</si>
  <si>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</si>
  <si>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</si>
  <si>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</si>
  <si>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</si>
  <si>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</si>
  <si>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</si>
  <si>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</si>
  <si>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</si>
  <si>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</si>
  <si>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</si>
  <si>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</si>
  <si>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</si>
  <si>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</si>
  <si>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</si>
  <si>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</si>
  <si>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</si>
  <si>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</si>
  <si>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</si>
  <si>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</si>
  <si>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</si>
  <si>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</si>
  <si>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</si>
  <si>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</si>
  <si>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</si>
  <si>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</si>
  <si>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</si>
  <si>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</si>
  <si>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</si>
  <si>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</si>
  <si>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</si>
  <si>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</si>
  <si>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</si>
  <si>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</si>
  <si>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</si>
  <si>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</si>
  <si>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</si>
  <si>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</si>
  <si>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</si>
  <si>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</si>
  <si>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</si>
  <si>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</si>
  <si>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</si>
  <si>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</si>
  <si>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</si>
  <si>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</si>
  <si>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</si>
  <si>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</si>
  <si>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</si>
  <si>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</si>
  <si>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</si>
  <si>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</si>
  <si>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</si>
  <si>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</si>
  <si>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</si>
  <si>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</si>
  <si>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</si>
  <si>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</si>
  <si>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</si>
  <si>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</si>
  <si>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</si>
  <si>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</si>
  <si>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</si>
  <si>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</si>
  <si>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</si>
  <si>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</si>
  <si>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</si>
  <si>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</si>
  <si>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</si>
  <si>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</si>
  <si>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</si>
  <si>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</si>
  <si>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</si>
  <si>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</si>
  <si>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</si>
  <si>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</si>
  <si>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</si>
  <si>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</si>
  <si>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</si>
  <si>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</si>
  <si>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</si>
  <si>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</si>
  <si>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</si>
  <si>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</si>
  <si>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</si>
  <si>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</si>
  <si>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</si>
  <si>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</si>
  <si>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</si>
  <si>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</si>
  <si>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</si>
  <si>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</si>
  <si>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</si>
  <si>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</si>
  <si>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</si>
  <si>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</si>
  <si>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</si>
  <si>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</si>
  <si>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</si>
  <si>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</si>
  <si>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</si>
  <si>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</si>
  <si>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</si>
  <si>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</si>
  <si>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</si>
  <si>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</si>
  <si>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</si>
  <si>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</si>
  <si>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</si>
  <si>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</si>
  <si>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</si>
  <si>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</si>
  <si>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</si>
  <si>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</si>
  <si>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</si>
  <si>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</si>
  <si>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</si>
  <si>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</si>
  <si>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</si>
  <si>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</si>
  <si>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</si>
  <si>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</si>
  <si>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</si>
  <si>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</si>
  <si>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</si>
  <si>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</si>
  <si>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</si>
  <si>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</si>
  <si>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</si>
  <si>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</si>
  <si>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</si>
  <si>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</si>
  <si>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</si>
  <si>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</si>
  <si>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</si>
  <si>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</si>
  <si>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</si>
  <si>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</si>
  <si>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</si>
  <si>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</si>
  <si>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</si>
  <si>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</si>
  <si>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</si>
  <si>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</si>
  <si>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</si>
  <si>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</si>
  <si>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</si>
  <si>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</si>
  <si>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</si>
  <si>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</si>
  <si>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</si>
  <si>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</si>
  <si>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</si>
  <si>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</si>
  <si>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</si>
  <si>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</si>
  <si>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</si>
  <si>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</si>
  <si>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</si>
  <si>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</si>
  <si>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</si>
  <si>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</si>
  <si>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</si>
  <si>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</si>
  <si>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</si>
  <si>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</si>
  <si>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</si>
  <si>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</si>
  <si>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</si>
  <si>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</si>
  <si>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</si>
  <si>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</si>
  <si>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</si>
  <si>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</si>
  <si>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</si>
  <si>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</si>
  <si>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</si>
  <si>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</si>
  <si>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</si>
  <si>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</si>
  <si>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</si>
  <si>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</si>
  <si>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</si>
  <si>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</si>
  <si>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</si>
  <si>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</si>
  <si>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</si>
  <si>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</si>
  <si>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</si>
  <si>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</si>
  <si>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</si>
  <si>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</si>
  <si>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</si>
  <si>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</si>
  <si>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</si>
  <si>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</si>
  <si>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</si>
  <si>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</si>
  <si>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</si>
  <si>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</si>
  <si>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</si>
  <si>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</si>
  <si>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</si>
  <si>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</si>
  <si>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</si>
  <si>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</si>
  <si>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</si>
  <si>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</si>
  <si>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</si>
  <si>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</si>
  <si>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</si>
  <si>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</si>
  <si>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</si>
  <si>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</si>
  <si>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</si>
  <si>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</si>
  <si>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</si>
  <si>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</si>
  <si>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</si>
  <si>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</si>
  <si>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</si>
  <si>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</si>
  <si>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</si>
  <si>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</si>
  <si>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</si>
  <si>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</si>
  <si>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</si>
  <si>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</si>
  <si>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</si>
  <si>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</si>
  <si>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</si>
  <si>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</si>
  <si>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</si>
  <si>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</si>
  <si>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</si>
  <si>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</si>
  <si>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</si>
  <si>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</si>
  <si>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</si>
  <si>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</si>
  <si>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</si>
  <si>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</si>
  <si>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</si>
  <si>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</si>
  <si>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</si>
  <si>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</si>
  <si>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</si>
  <si>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</si>
  <si>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</si>
  <si>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</si>
  <si>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</si>
  <si>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</si>
  <si>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</si>
  <si>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</si>
  <si>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</si>
  <si>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</si>
  <si>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</si>
  <si>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</si>
  <si>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</si>
  <si>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</si>
  <si>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</si>
  <si>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</si>
  <si>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</si>
  <si>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</si>
  <si>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</si>
  <si>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</si>
  <si>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</si>
  <si>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</si>
  <si>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</si>
  <si>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</si>
  <si>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</si>
  <si>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</si>
  <si>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</si>
  <si>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</si>
  <si>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</si>
  <si>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</si>
  <si>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</si>
  <si>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</si>
  <si>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</si>
  <si>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</si>
  <si>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</si>
  <si>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</si>
  <si>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</si>
  <si>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</si>
  <si>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</si>
  <si>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</si>
  <si>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</si>
  <si>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</si>
  <si>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</si>
  <si>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</si>
  <si>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</si>
  <si>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</si>
  <si>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</si>
  <si>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</si>
  <si>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</si>
  <si>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</si>
  <si>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</si>
  <si>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</si>
  <si>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</si>
  <si>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</si>
  <si>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</si>
  <si>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</si>
  <si>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</si>
  <si>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</si>
  <si>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</si>
  <si>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</si>
  <si>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</si>
  <si>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</si>
  <si>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</si>
  <si>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</si>
  <si>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</si>
  <si>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</si>
  <si>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</si>
  <si>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</si>
  <si>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</si>
  <si>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</si>
  <si>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</si>
  <si>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</si>
  <si>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</si>
  <si>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</si>
  <si>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</si>
  <si>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</si>
  <si>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</si>
  <si>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</si>
  <si>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</si>
  <si>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</si>
  <si>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</si>
  <si>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</si>
  <si>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</si>
  <si>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</si>
  <si>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</si>
  <si>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</si>
  <si>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</si>
  <si>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</si>
  <si>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</si>
  <si>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</si>
  <si>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</si>
  <si>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</si>
  <si>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</si>
  <si>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</si>
  <si>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</si>
  <si>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</si>
  <si>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</si>
  <si>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</si>
  <si>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</si>
  <si>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</si>
  <si>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</si>
  <si>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</si>
  <si>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</si>
  <si>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</si>
  <si>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</si>
  <si>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</si>
  <si>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</si>
  <si>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</si>
  <si>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</si>
  <si>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</si>
  <si>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</si>
  <si>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</si>
  <si>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</si>
  <si>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</si>
  <si>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</si>
  <si>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</si>
  <si>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</si>
  <si>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</si>
  <si>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</si>
  <si>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</si>
  <si>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</si>
  <si>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</si>
  <si>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</si>
  <si>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</si>
  <si>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</si>
  <si>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</si>
  <si>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</si>
  <si>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</si>
  <si>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</si>
  <si>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</si>
  <si>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</si>
  <si>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</si>
  <si>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</si>
  <si>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</si>
  <si>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</si>
  <si>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</si>
  <si>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</si>
  <si>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</si>
  <si>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</si>
  <si>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</si>
  <si>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</si>
  <si>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</si>
  <si>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</si>
  <si>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</si>
  <si>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</si>
  <si>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</si>
  <si>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</si>
  <si>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</si>
  <si>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</si>
  <si>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</si>
  <si>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</si>
  <si>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</si>
  <si>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</si>
  <si>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</si>
  <si>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</si>
  <si>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</si>
  <si>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</si>
  <si>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</si>
  <si>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</si>
  <si>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</si>
  <si>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</si>
  <si>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</si>
  <si>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</si>
  <si>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</si>
  <si>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</si>
  <si>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</si>
  <si>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</si>
  <si>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</si>
  <si>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</si>
  <si>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</si>
  <si>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</si>
  <si>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</si>
  <si>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</si>
  <si>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</si>
  <si>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</si>
  <si>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</si>
  <si>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</si>
  <si>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</si>
  <si>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</si>
  <si>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</si>
  <si>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</si>
  <si>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</si>
  <si>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</si>
  <si>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</si>
  <si>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</si>
  <si>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</si>
  <si>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</si>
  <si>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</si>
  <si>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</si>
  <si>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</si>
  <si>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</si>
  <si>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</si>
  <si>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</si>
  <si>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</si>
  <si>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</si>
  <si>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</si>
  <si>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</si>
  <si>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</si>
  <si>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</si>
  <si>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</si>
  <si>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</si>
  <si>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</si>
  <si>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</si>
  <si>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</si>
  <si>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</si>
  <si>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</si>
  <si>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</si>
  <si>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</si>
  <si>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</si>
  <si>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</si>
  <si>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</si>
  <si>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</si>
  <si>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</si>
  <si>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</si>
  <si>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</si>
  <si>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</si>
  <si>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</si>
  <si>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</si>
  <si>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</si>
  <si>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</si>
  <si>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</si>
  <si>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</si>
  <si>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</si>
  <si>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</si>
  <si>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</si>
  <si>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</si>
  <si>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</si>
  <si>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</si>
  <si>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</si>
  <si>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</si>
  <si>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</si>
  <si>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</si>
  <si>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</si>
  <si>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</si>
  <si>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</si>
  <si>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</si>
  <si>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</si>
  <si>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</si>
  <si>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</si>
  <si>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</si>
  <si>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</si>
  <si>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</si>
  <si>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</si>
  <si>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</si>
  <si>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</si>
  <si>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</si>
  <si>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</si>
  <si>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</si>
  <si>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</si>
  <si>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</si>
  <si>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</si>
  <si>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</si>
  <si>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</si>
  <si>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</si>
  <si>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</si>
  <si>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</si>
  <si>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</si>
  <si>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</si>
  <si>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</si>
  <si>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</si>
  <si>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</si>
  <si>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</si>
  <si>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</si>
  <si>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</si>
  <si>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</si>
  <si>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</si>
  <si>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</si>
  <si>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</si>
  <si>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</si>
  <si>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</si>
  <si>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</si>
  <si>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</si>
  <si>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</si>
  <si>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</si>
  <si>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</si>
  <si>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</si>
  <si>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</si>
  <si>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</si>
  <si>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</si>
  <si>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</si>
  <si>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</si>
  <si>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</si>
  <si>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</si>
  <si>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</si>
  <si>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</si>
  <si>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</si>
  <si>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</si>
  <si>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</si>
  <si>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</si>
  <si>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</si>
  <si>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</si>
  <si>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</si>
  <si>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</si>
  <si>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</si>
  <si>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</si>
  <si>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</si>
  <si>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</si>
  <si>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</si>
  <si>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</si>
  <si>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</si>
  <si>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</si>
  <si>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</si>
  <si>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</si>
  <si>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</si>
  <si>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</si>
  <si>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</si>
  <si>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</si>
  <si>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</si>
  <si>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</si>
  <si>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</si>
  <si>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</si>
  <si>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</si>
  <si>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</si>
  <si>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</si>
  <si>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</si>
  <si>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</si>
  <si>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</si>
  <si>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</si>
  <si>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</si>
  <si>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</si>
  <si>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</si>
  <si>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</si>
  <si>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</si>
  <si>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</si>
  <si>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</si>
  <si>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</si>
  <si>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</si>
  <si>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</si>
  <si>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</si>
  <si>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</si>
  <si>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</si>
  <si>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</si>
  <si>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</si>
  <si>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</si>
  <si>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</si>
  <si>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</si>
  <si>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</si>
  <si>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</si>
  <si>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</si>
  <si>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</si>
  <si>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</si>
  <si>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</si>
  <si>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</si>
  <si>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</si>
  <si>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</si>
  <si>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</si>
  <si>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</si>
  <si>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</si>
  <si>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</si>
  <si>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</si>
  <si>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</si>
  <si>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</si>
  <si>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</si>
  <si>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</si>
  <si>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</si>
  <si>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</si>
  <si>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</si>
  <si>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</si>
  <si>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</si>
  <si>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</si>
  <si>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</si>
  <si>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</si>
  <si>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</si>
  <si>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</si>
  <si>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</si>
  <si>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</si>
  <si>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</si>
  <si>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</si>
  <si>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</si>
  <si>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</si>
  <si>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</si>
  <si>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</si>
  <si>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</si>
  <si>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</si>
  <si>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</si>
  <si>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</si>
  <si>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</si>
  <si>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</si>
  <si>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</si>
  <si>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</si>
  <si>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</si>
  <si>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</si>
  <si>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</si>
  <si>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</si>
  <si>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</si>
  <si>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</si>
  <si>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</si>
  <si>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</si>
  <si>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</si>
  <si>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</si>
  <si>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</si>
  <si>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</si>
  <si>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</si>
  <si>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</si>
  <si>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</si>
  <si>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</si>
  <si>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</si>
  <si>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</si>
  <si>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</si>
  <si>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</si>
  <si>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</si>
  <si>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</si>
  <si>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</si>
  <si>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</si>
  <si>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</si>
  <si>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</si>
  <si>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</si>
  <si>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</si>
  <si>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</si>
  <si>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</si>
  <si>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</si>
  <si>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</si>
  <si>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</si>
  <si>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</si>
  <si>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</si>
  <si>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</si>
  <si>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</si>
  <si>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</si>
  <si>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</si>
  <si>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</si>
  <si>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</si>
  <si>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</si>
  <si>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</si>
  <si>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</si>
  <si>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</si>
  <si>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</si>
  <si>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</si>
  <si>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</si>
  <si>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</si>
  <si>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</si>
  <si>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</si>
  <si>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</si>
  <si>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</si>
  <si>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</si>
  <si>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</si>
  <si>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</si>
  <si>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</si>
  <si>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</si>
  <si>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</si>
  <si>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</si>
  <si>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</si>
  <si>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</si>
  <si>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</si>
  <si>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</si>
  <si>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</si>
  <si>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</si>
  <si>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</si>
  <si>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</si>
  <si>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</si>
  <si>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</si>
  <si>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</si>
  <si>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</si>
  <si>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</si>
  <si>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</si>
  <si>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</si>
  <si>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</si>
  <si>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</si>
  <si>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</si>
  <si>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</si>
  <si>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</si>
  <si>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</si>
  <si>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</si>
  <si>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</si>
  <si>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</si>
  <si>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</si>
  <si>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</si>
  <si>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</si>
  <si>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</si>
  <si>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</si>
  <si>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</si>
  <si>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</si>
  <si>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</si>
  <si>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</si>
  <si>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</si>
  <si>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</si>
  <si>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</si>
  <si>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</si>
  <si>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</si>
  <si>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</si>
  <si>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</si>
  <si>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</si>
  <si>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</si>
  <si>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</si>
  <si>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</si>
  <si>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</si>
  <si>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</si>
  <si>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</si>
  <si>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</si>
  <si>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</si>
  <si>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</si>
  <si>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</si>
  <si>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</si>
  <si>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</si>
  <si>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</si>
  <si>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</si>
  <si>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</si>
  <si>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</si>
  <si>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</si>
  <si>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</si>
  <si>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</si>
  <si>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</si>
  <si>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</si>
  <si>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</si>
  <si>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</si>
  <si>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</si>
  <si>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</si>
  <si>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</si>
  <si>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</si>
  <si>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</si>
  <si>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</si>
  <si>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</si>
  <si>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</si>
  <si>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</si>
  <si>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</si>
  <si>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</si>
  <si>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</si>
  <si>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</si>
  <si>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</si>
  <si>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</si>
  <si>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</si>
  <si>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</si>
  <si>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</si>
  <si>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</si>
  <si>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</si>
  <si>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</si>
  <si>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</si>
  <si>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</si>
  <si>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</si>
  <si>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</si>
  <si>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</si>
  <si>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</si>
  <si>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</si>
  <si>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</si>
  <si>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</si>
  <si>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</si>
  <si>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</si>
  <si>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</si>
  <si>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</si>
  <si>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</si>
  <si>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</si>
  <si>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</si>
  <si>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</si>
  <si>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</si>
  <si>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</si>
  <si>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</si>
  <si>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</si>
  <si>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</si>
  <si>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</si>
  <si>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</si>
  <si>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</si>
  <si>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</si>
  <si>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</si>
  <si>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</si>
  <si>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</si>
  <si>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</si>
  <si>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</si>
  <si>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</si>
  <si>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</si>
  <si>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</si>
  <si>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</si>
  <si>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</si>
  <si>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</si>
  <si>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</si>
  <si>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</si>
  <si>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</si>
  <si>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</si>
  <si>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</si>
  <si>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</si>
  <si>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</si>
  <si>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</si>
  <si>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</si>
  <si>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</si>
  <si>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</si>
  <si>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</si>
  <si>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</si>
  <si>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</si>
  <si>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</si>
  <si>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</si>
  <si>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</si>
  <si>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</si>
  <si>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</si>
  <si>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</si>
  <si>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</si>
  <si>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</si>
  <si>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</si>
  <si>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</si>
  <si>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</si>
  <si>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</si>
  <si>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</si>
  <si>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</si>
  <si>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</si>
  <si>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</si>
  <si>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</si>
  <si>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</si>
  <si>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</si>
  <si>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</si>
  <si>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</si>
  <si>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</si>
  <si>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</si>
  <si>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</si>
  <si>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</si>
  <si>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</si>
  <si>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</si>
  <si>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</si>
  <si>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</si>
  <si>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</si>
  <si>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</si>
  <si>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</si>
  <si>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</si>
  <si>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</si>
  <si>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</si>
  <si>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</si>
  <si>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</si>
  <si>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</si>
  <si>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</si>
  <si>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</si>
  <si>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</si>
  <si>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</si>
  <si>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</si>
  <si>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</si>
  <si>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</si>
  <si>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</si>
  <si>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</si>
  <si>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</si>
  <si>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</si>
  <si>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</si>
  <si>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</si>
  <si>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</si>
  <si>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</si>
  <si>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</si>
  <si>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</si>
  <si>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</si>
  <si>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</si>
  <si>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</si>
  <si>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</si>
  <si>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</si>
  <si>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</si>
  <si>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</si>
  <si>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</si>
  <si>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</si>
  <si>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</si>
  <si>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</si>
  <si>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</si>
  <si>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</si>
  <si>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</si>
  <si>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</si>
  <si>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</si>
  <si>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</si>
  <si>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</si>
  <si>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</si>
  <si>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</si>
  <si>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</si>
  <si>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</si>
  <si>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</si>
  <si>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</si>
  <si>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</si>
  <si>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</si>
  <si>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</si>
  <si>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</si>
  <si>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</si>
  <si>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</si>
  <si>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</si>
  <si>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</si>
  <si>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</si>
  <si>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</si>
  <si>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</si>
  <si>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</si>
  <si>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</si>
  <si>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</si>
  <si>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</si>
  <si>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</si>
  <si>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</si>
  <si>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</si>
  <si>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</si>
  <si>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</si>
  <si>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</si>
  <si>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</si>
  <si>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</si>
  <si>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</si>
  <si>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</si>
  <si>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</si>
  <si>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</si>
  <si>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</si>
  <si>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</si>
  <si>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</si>
  <si>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</si>
  <si>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</si>
  <si>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</si>
  <si>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</si>
  <si>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</si>
  <si>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</si>
  <si>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</si>
  <si>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</si>
  <si>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</si>
  <si>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</si>
  <si>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</si>
  <si>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</si>
  <si>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</si>
  <si>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</si>
  <si>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</si>
  <si>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</si>
  <si>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</si>
  <si>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</si>
  <si>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</si>
  <si>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</si>
  <si>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</si>
  <si>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</si>
  <si>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</si>
  <si>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</si>
  <si>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</si>
  <si>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</si>
  <si>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</si>
  <si>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</si>
  <si>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</si>
  <si>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</si>
  <si>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</si>
  <si>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</si>
  <si>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</si>
  <si>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</si>
  <si>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</si>
  <si>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</si>
  <si>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</si>
  <si>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</si>
  <si>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</si>
  <si>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</si>
  <si>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</si>
  <si>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</si>
  <si>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</si>
  <si>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</si>
  <si>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</si>
  <si>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</si>
  <si>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</si>
  <si>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</si>
  <si>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</si>
  <si>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</si>
  <si>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</si>
  <si>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</si>
  <si>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</si>
  <si>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</si>
  <si>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</si>
  <si>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</si>
  <si>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</si>
  <si>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</si>
  <si>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</si>
  <si>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</si>
  <si>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</si>
  <si>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</si>
  <si>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</si>
  <si>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</si>
  <si>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</si>
  <si>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</si>
  <si>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</si>
  <si>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</si>
  <si>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</si>
  <si>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</si>
  <si>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</si>
  <si>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</si>
  <si>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</si>
  <si>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</si>
  <si>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</si>
  <si>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</si>
  <si>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</si>
  <si>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</si>
  <si>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</si>
  <si>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</si>
  <si>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</si>
  <si>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</si>
  <si>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</si>
  <si>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</si>
  <si>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</si>
  <si>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</si>
  <si>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</si>
  <si>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</si>
  <si>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</si>
  <si>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</si>
  <si>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</si>
  <si>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</si>
  <si>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</si>
  <si>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</si>
  <si>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</si>
  <si>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</si>
  <si>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</si>
  <si>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</si>
  <si>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</si>
  <si>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</si>
  <si>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</si>
  <si>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</si>
  <si>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</si>
  <si>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</si>
  <si>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</si>
  <si>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</si>
  <si>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</si>
  <si>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</si>
  <si>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</si>
  <si>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</si>
  <si>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</si>
  <si>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</si>
  <si>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</si>
  <si>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</si>
  <si>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</si>
  <si>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</si>
  <si>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</si>
  <si>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</si>
  <si>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</si>
  <si>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</si>
  <si>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</si>
  <si>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</si>
  <si>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</si>
  <si>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</si>
  <si>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</si>
  <si>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</si>
  <si>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</si>
  <si>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</si>
  <si>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</si>
  <si>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</si>
  <si>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</si>
  <si>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</si>
  <si>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</si>
  <si>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</si>
  <si>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</si>
  <si>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</si>
  <si>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</si>
  <si>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</si>
  <si>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</si>
  <si>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</si>
  <si>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</si>
  <si>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</si>
  <si>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</si>
  <si>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</si>
  <si>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</si>
  <si>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</si>
  <si>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</si>
  <si>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</si>
  <si>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</si>
  <si>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</si>
  <si>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</si>
  <si>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</si>
  <si>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</si>
  <si>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</si>
  <si>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</si>
  <si>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</si>
  <si>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</si>
  <si>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</si>
  <si>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</si>
  <si>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</si>
  <si>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</si>
  <si>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</si>
  <si>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</si>
  <si>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</si>
  <si>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</si>
  <si>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</si>
  <si>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</si>
  <si>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</si>
  <si>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</si>
  <si>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</si>
  <si>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</si>
  <si>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</si>
  <si>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</si>
  <si>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</si>
  <si>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</si>
  <si>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</si>
  <si>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</si>
  <si>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</si>
  <si>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</si>
  <si>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</si>
  <si>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</si>
  <si>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</si>
  <si>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</si>
  <si>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</si>
  <si>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</si>
  <si>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</si>
  <si>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</si>
  <si>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</si>
  <si>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</si>
  <si>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</si>
  <si>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</si>
  <si>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</si>
  <si>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</si>
  <si>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</si>
  <si>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</si>
  <si>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</si>
  <si>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</si>
  <si>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</si>
  <si>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</si>
  <si>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</si>
  <si>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</si>
  <si>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</si>
  <si>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</si>
  <si>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</si>
  <si>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</si>
  <si>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</si>
  <si>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</si>
  <si>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</si>
  <si>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</si>
  <si>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</si>
  <si>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</si>
  <si>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</si>
  <si>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</si>
  <si>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</si>
  <si>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</si>
  <si>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</si>
  <si>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</si>
  <si>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</si>
  <si>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</si>
  <si>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</si>
  <si>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</si>
  <si>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</si>
  <si>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</si>
  <si>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</si>
  <si>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</si>
  <si>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</si>
  <si>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</si>
  <si>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</si>
  <si>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</si>
  <si>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</si>
  <si>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</si>
  <si>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</si>
  <si>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</si>
  <si>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</si>
  <si>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</si>
  <si>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</si>
  <si>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</si>
  <si>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</si>
  <si>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</si>
  <si>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</si>
  <si>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</si>
  <si>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</si>
  <si>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</si>
  <si>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</si>
  <si>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</si>
  <si>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</si>
  <si>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</si>
  <si>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</si>
  <si>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</si>
  <si>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</si>
  <si>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</si>
  <si>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</si>
  <si>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</si>
  <si>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</si>
  <si>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</si>
  <si>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</si>
  <si>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</si>
  <si>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</si>
  <si>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</si>
  <si>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</si>
  <si>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</si>
  <si>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</si>
  <si>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</si>
  <si>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</si>
  <si>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</si>
  <si>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</si>
  <si>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</si>
  <si>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</si>
  <si>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</si>
  <si>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</si>
  <si>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</si>
  <si>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</si>
  <si>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</si>
  <si>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</si>
  <si>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</si>
  <si>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</si>
  <si>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</si>
  <si>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</si>
  <si>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</si>
  <si>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</si>
  <si>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</si>
  <si>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</si>
  <si>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</si>
  <si>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</si>
  <si>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</si>
  <si>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</si>
  <si>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</si>
  <si>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</si>
  <si>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</si>
  <si>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</si>
  <si>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</si>
  <si>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</si>
  <si>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</si>
  <si>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</si>
  <si>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</si>
  <si>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</si>
  <si>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</si>
  <si>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</si>
  <si>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</si>
  <si>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</si>
  <si>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</si>
  <si>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</si>
  <si>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</si>
  <si>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</si>
  <si>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</si>
  <si>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</si>
  <si>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</si>
  <si>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</si>
  <si>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</si>
  <si>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</si>
  <si>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</si>
  <si>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</si>
  <si>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</si>
  <si>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</si>
  <si>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</si>
  <si>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</si>
  <si>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</si>
  <si>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</si>
  <si>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</si>
  <si>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</si>
  <si>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</si>
  <si>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</si>
  <si>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</si>
  <si>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</si>
  <si>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</si>
  <si>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</si>
  <si>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</si>
  <si>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</si>
  <si>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</si>
  <si>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</si>
  <si>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</si>
  <si>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</si>
  <si>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</si>
  <si>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</si>
  <si>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</si>
  <si>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</si>
  <si>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</si>
  <si>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</si>
  <si>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</si>
  <si>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</si>
  <si>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</si>
  <si>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</si>
  <si>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</si>
  <si>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</si>
  <si>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</si>
  <si>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</si>
  <si>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</si>
  <si>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</si>
  <si>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</si>
  <si>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</si>
  <si>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</si>
  <si>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</si>
  <si>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</si>
  <si>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</si>
  <si>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</si>
  <si>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</si>
  <si>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</si>
  <si>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</si>
  <si>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</si>
  <si>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</si>
  <si>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</si>
  <si>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</si>
  <si>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</si>
  <si>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</si>
  <si>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</si>
  <si>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</si>
  <si>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</si>
  <si>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</si>
  <si>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</si>
  <si>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</si>
  <si>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</si>
  <si>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</si>
  <si>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</si>
  <si>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</si>
  <si>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</si>
  <si>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</si>
  <si>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</si>
  <si>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</si>
  <si>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</si>
  <si>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</si>
  <si>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</si>
  <si>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</si>
  <si>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</si>
  <si>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</si>
  <si>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</si>
  <si>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</si>
  <si>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</si>
  <si>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</si>
  <si>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</si>
  <si>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</si>
  <si>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</si>
  <si>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</si>
  <si>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</si>
  <si>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</si>
  <si>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</si>
  <si>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</si>
  <si>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</si>
  <si>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</si>
  <si>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</si>
  <si>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</si>
  <si>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</si>
  <si>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</si>
  <si>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</si>
  <si>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</si>
  <si>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</si>
  <si>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</si>
  <si>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</si>
  <si>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</si>
  <si>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</si>
  <si>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</si>
  <si>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</si>
  <si>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</si>
  <si>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</si>
  <si>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</si>
  <si>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</si>
  <si>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</si>
  <si>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</si>
  <si>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</si>
  <si>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</si>
  <si>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</si>
  <si>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</si>
  <si>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</si>
  <si>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</si>
  <si>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</si>
  <si>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</si>
  <si>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</si>
  <si>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</si>
  <si>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</si>
  <si>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</si>
  <si>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</si>
  <si>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</si>
  <si>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</si>
  <si>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</si>
  <si>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</si>
  <si>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</si>
  <si>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</si>
  <si>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</si>
  <si>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</si>
  <si>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</si>
  <si>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</si>
  <si>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</si>
  <si>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</si>
  <si>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</si>
  <si>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</si>
  <si>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</si>
  <si>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</si>
  <si>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</si>
  <si>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</si>
  <si>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</si>
  <si>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</si>
  <si>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</si>
  <si>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</si>
  <si>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</si>
  <si>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</si>
  <si>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</si>
  <si>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</si>
  <si>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</si>
  <si>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</si>
  <si>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</si>
  <si>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</si>
  <si>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</si>
  <si>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</si>
  <si>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</si>
  <si>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</si>
  <si>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</si>
  <si>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</si>
  <si>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</si>
  <si>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</si>
  <si>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</si>
  <si>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</si>
  <si>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</si>
  <si>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</si>
  <si>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</si>
  <si>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</si>
  <si>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</si>
  <si>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</si>
  <si>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</si>
  <si>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</si>
  <si>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</si>
  <si>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</si>
  <si>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</si>
  <si>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</si>
  <si>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</si>
  <si>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</si>
  <si>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</si>
  <si>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</si>
  <si>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</si>
  <si>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</si>
  <si>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</si>
  <si>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</si>
  <si>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</si>
  <si>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</si>
  <si>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</si>
  <si>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</si>
  <si>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</si>
  <si>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</si>
  <si>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</si>
  <si>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</si>
  <si>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</si>
  <si>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</si>
  <si>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</si>
  <si>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</si>
  <si>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</si>
  <si>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</si>
  <si>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</si>
  <si>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</si>
  <si>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</si>
  <si>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</si>
  <si>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</si>
  <si>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</si>
  <si>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</si>
  <si>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</si>
  <si>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</si>
  <si>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</si>
  <si>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</si>
  <si>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</si>
  <si>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</si>
  <si>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</si>
  <si>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</si>
  <si>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</si>
  <si>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</si>
  <si>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</si>
  <si>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</si>
  <si>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</si>
  <si>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</si>
  <si>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</si>
  <si>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</si>
  <si>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</si>
  <si>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</si>
  <si>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</si>
  <si>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</si>
  <si>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</si>
  <si>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</si>
  <si>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</si>
  <si>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</si>
  <si>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</si>
  <si>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</si>
  <si>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</si>
  <si>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</si>
  <si>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</si>
  <si>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</si>
  <si>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</si>
  <si>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</si>
  <si>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</si>
  <si>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</si>
  <si>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</si>
  <si>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</si>
  <si>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</si>
  <si>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</si>
  <si>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</si>
  <si>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</si>
  <si>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</si>
  <si>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</si>
  <si>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</si>
  <si>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</si>
  <si>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</si>
  <si>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</si>
  <si>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</si>
  <si>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</si>
  <si>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</si>
  <si>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</si>
  <si>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</si>
  <si>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</si>
  <si>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</si>
  <si>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</si>
  <si>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</si>
  <si>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</si>
  <si>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</si>
  <si>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</si>
  <si>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</si>
  <si>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</si>
  <si>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</si>
  <si>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</si>
  <si>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</si>
  <si>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</si>
  <si>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</si>
  <si>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</si>
  <si>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</si>
  <si>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</si>
  <si>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</si>
  <si>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</si>
  <si>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</si>
  <si>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</si>
  <si>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</si>
  <si>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</si>
  <si>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</si>
  <si>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</si>
  <si>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</si>
  <si>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</si>
  <si>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</si>
  <si>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</si>
  <si>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</si>
  <si>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</si>
  <si>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</si>
  <si>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</si>
  <si>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</si>
  <si>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</si>
  <si>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</si>
  <si>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</si>
  <si>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</si>
  <si>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</si>
  <si>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</si>
  <si>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</si>
  <si>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</si>
  <si>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</si>
  <si>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</si>
  <si>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</si>
  <si>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</si>
  <si>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</si>
  <si>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</si>
  <si>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</si>
  <si>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</si>
  <si>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</si>
  <si>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</si>
  <si>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</si>
  <si>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</si>
  <si>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</si>
  <si>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</si>
  <si>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</si>
  <si>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</si>
  <si>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</si>
  <si>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</si>
  <si>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</si>
  <si>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</si>
  <si>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</si>
  <si>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</si>
  <si>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</si>
  <si>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</si>
  <si>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</si>
  <si>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</si>
  <si>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</si>
  <si>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</si>
  <si>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</si>
  <si>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</si>
  <si>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</si>
  <si>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</si>
  <si>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</si>
  <si>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</si>
  <si>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</si>
  <si>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</si>
  <si>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</si>
  <si>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</si>
  <si>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</si>
  <si>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</si>
  <si>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</si>
  <si>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</si>
  <si>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</si>
  <si>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</si>
  <si>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</si>
  <si>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</si>
  <si>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</si>
  <si>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</si>
  <si>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</si>
  <si>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</si>
  <si>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</si>
  <si>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</si>
  <si>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</si>
  <si>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</si>
  <si>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</si>
  <si>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</si>
  <si>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</si>
  <si>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</si>
  <si>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</si>
  <si>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</si>
  <si>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</si>
  <si>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</si>
  <si>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</si>
  <si>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</si>
  <si>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</si>
  <si>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</si>
  <si>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</si>
  <si>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</si>
  <si>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</si>
  <si>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</si>
  <si>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</si>
  <si>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</si>
  <si>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</si>
  <si>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</si>
  <si>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</si>
  <si>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</si>
  <si>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</si>
  <si>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</si>
  <si>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</si>
  <si>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</si>
  <si>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</si>
  <si>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</si>
  <si>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</si>
  <si>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</si>
  <si>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</si>
  <si>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</si>
  <si>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</si>
  <si>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</si>
  <si>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</si>
  <si>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</si>
  <si>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</si>
  <si>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</si>
  <si>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</si>
  <si>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</si>
  <si>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</si>
  <si>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</si>
  <si>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</si>
  <si>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</si>
  <si>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</si>
  <si>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</si>
  <si>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</si>
  <si>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</si>
  <si>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</si>
  <si>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</si>
  <si>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</si>
  <si>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</si>
  <si>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</si>
  <si>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</si>
  <si>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</si>
  <si>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</si>
  <si>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</si>
  <si>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</si>
  <si>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</si>
  <si>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</si>
  <si>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</si>
  <si>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</si>
  <si>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</si>
  <si>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</si>
  <si>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</si>
  <si>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</si>
  <si>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</si>
  <si>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</si>
  <si>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</si>
  <si>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</si>
  <si>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</si>
  <si>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</si>
  <si>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</si>
  <si>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</si>
  <si>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</si>
  <si>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</si>
  <si>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</si>
  <si>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</si>
  <si>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</si>
  <si>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</si>
  <si>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</si>
  <si>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</si>
  <si>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</si>
  <si>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</si>
  <si>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</si>
  <si>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</si>
  <si>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</si>
  <si>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</si>
  <si>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</si>
  <si>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</si>
  <si>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</si>
  <si>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</si>
  <si>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</si>
  <si>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</si>
  <si>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</si>
  <si>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</si>
  <si>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</si>
  <si>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</si>
  <si>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</si>
  <si>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</si>
  <si>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</si>
  <si>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</si>
  <si>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</si>
  <si>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</si>
  <si>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</si>
  <si>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</si>
  <si>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</si>
  <si>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</si>
  <si>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</si>
  <si>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</si>
  <si>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</si>
  <si>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</si>
  <si>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</si>
  <si>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</si>
  <si>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</si>
  <si>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</si>
  <si>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</si>
  <si>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</si>
  <si>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</si>
  <si>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</si>
  <si>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</si>
  <si>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</si>
  <si>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</si>
  <si>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</si>
  <si>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</si>
  <si>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</si>
  <si>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</si>
  <si>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</si>
  <si>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</si>
  <si>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</si>
  <si>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</si>
  <si>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</si>
  <si>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</si>
  <si>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</si>
  <si>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</si>
  <si>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</si>
  <si>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</si>
  <si>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</si>
  <si>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</si>
  <si>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</si>
  <si>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</si>
  <si>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</si>
  <si>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</si>
  <si>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</si>
  <si>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</si>
  <si>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</si>
  <si>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</si>
  <si>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</si>
  <si>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</si>
  <si>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</si>
  <si>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</si>
  <si>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</si>
  <si>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</si>
  <si>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</si>
  <si>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</si>
  <si>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</si>
  <si>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</si>
  <si>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</si>
  <si>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</si>
  <si>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</si>
  <si>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</si>
  <si>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</si>
  <si>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</si>
  <si>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</si>
  <si>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</si>
  <si>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</si>
  <si>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</si>
  <si>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</si>
  <si>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</si>
  <si>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</si>
  <si>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</si>
  <si>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</si>
  <si>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</si>
  <si>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</si>
  <si>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</si>
  <si>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</si>
  <si>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</si>
  <si>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</si>
  <si>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</si>
  <si>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</si>
  <si>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</si>
  <si>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</si>
  <si>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</si>
  <si>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</si>
  <si>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</si>
  <si>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</si>
  <si>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</si>
  <si>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</si>
  <si>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</si>
  <si>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</si>
  <si>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</si>
  <si>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</si>
  <si>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</si>
  <si>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</si>
  <si>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</si>
  <si>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</si>
  <si>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</si>
  <si>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</si>
  <si>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</si>
  <si>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</si>
  <si>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</si>
  <si>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</si>
  <si>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</si>
  <si>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</si>
  <si>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</si>
  <si>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</si>
  <si>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</si>
  <si>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</si>
  <si>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</si>
  <si>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</si>
  <si>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</si>
  <si>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</si>
  <si>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</si>
  <si>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</si>
  <si>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</si>
  <si>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</si>
  <si>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</si>
  <si>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</si>
  <si>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</si>
  <si>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</si>
  <si>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</si>
  <si>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</si>
  <si>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</si>
  <si>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</si>
  <si>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</si>
  <si>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</si>
  <si>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</si>
  <si>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</si>
  <si>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</si>
  <si>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</si>
  <si>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</si>
  <si>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</si>
  <si>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</si>
  <si>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</si>
  <si>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</si>
  <si>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</si>
  <si>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</si>
  <si>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</si>
  <si>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</si>
  <si>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</si>
  <si>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</si>
  <si>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</si>
  <si>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</si>
  <si>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</si>
  <si>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</si>
  <si>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</si>
  <si>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</si>
  <si>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</si>
  <si>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</si>
  <si>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</si>
  <si>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</si>
  <si>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</si>
  <si>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</si>
  <si>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</si>
  <si>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</si>
  <si>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</si>
  <si>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</si>
  <si>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</si>
  <si>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</si>
  <si>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</si>
  <si>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</si>
  <si>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</si>
  <si>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</si>
  <si>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</si>
  <si>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</si>
  <si>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</si>
  <si>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</si>
  <si>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</si>
  <si>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</si>
  <si>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</si>
  <si>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</si>
  <si>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</si>
  <si>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</si>
  <si>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</si>
  <si>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</si>
  <si>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</si>
  <si>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</si>
  <si>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</si>
  <si>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</si>
  <si>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</si>
  <si>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</si>
  <si>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</si>
  <si>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</si>
  <si>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</si>
  <si>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</si>
  <si>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</si>
  <si>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</si>
  <si>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</si>
  <si>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</si>
  <si>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</si>
  <si>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</si>
  <si>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</si>
  <si>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</si>
  <si>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</si>
  <si>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</si>
  <si>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</si>
  <si>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</si>
  <si>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</si>
  <si>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</si>
  <si>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</si>
  <si>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</si>
  <si>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</si>
  <si>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</si>
  <si>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</si>
  <si>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</si>
  <si>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</si>
  <si>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</si>
  <si>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</si>
  <si>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</si>
  <si>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</si>
  <si>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</si>
  <si>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</si>
  <si>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</si>
  <si>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</si>
  <si>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</si>
  <si>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</si>
  <si>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</si>
  <si>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</si>
  <si>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</si>
  <si>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</si>
  <si>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</si>
  <si>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</si>
  <si>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</si>
  <si>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</si>
  <si>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</si>
  <si>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</si>
  <si>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</si>
  <si>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</si>
  <si>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</si>
  <si>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</si>
  <si>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</si>
  <si>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</si>
  <si>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</si>
  <si>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</si>
  <si>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</si>
  <si>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</si>
  <si>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</si>
  <si>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</si>
  <si>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</si>
  <si>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</si>
  <si>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</si>
  <si>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</si>
  <si>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</si>
  <si>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</si>
  <si>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</si>
  <si>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</si>
  <si>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</si>
  <si>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</si>
  <si>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</si>
  <si>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</si>
  <si>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</si>
  <si>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</si>
  <si>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</si>
  <si>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</si>
  <si>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</si>
  <si>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</si>
  <si>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</si>
  <si>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</si>
  <si>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</si>
  <si>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</si>
  <si>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</si>
  <si>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</si>
  <si>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</si>
  <si>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</si>
  <si>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</si>
  <si>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</si>
  <si>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</si>
  <si>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</si>
  <si>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</si>
  <si>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</si>
  <si>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</si>
  <si>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</si>
  <si>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</si>
  <si>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</si>
  <si>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</si>
  <si>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</si>
  <si>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</si>
  <si>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</si>
  <si>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</si>
  <si>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</si>
  <si>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</si>
  <si>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</si>
  <si>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</si>
  <si>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</si>
  <si>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</si>
  <si>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</si>
  <si>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</si>
  <si>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</si>
  <si>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</si>
  <si>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</si>
  <si>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</si>
  <si>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</si>
  <si>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</si>
  <si>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</si>
  <si>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</si>
  <si>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</si>
  <si>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</si>
  <si>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</si>
  <si>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</si>
  <si>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</si>
  <si>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</si>
  <si>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</si>
  <si>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</si>
  <si>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</si>
  <si>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</si>
  <si>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</si>
  <si>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</si>
  <si>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</si>
  <si>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</si>
  <si>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</si>
  <si>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</si>
  <si>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</si>
  <si>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</si>
  <si>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</si>
  <si>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</si>
  <si>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</si>
  <si>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</si>
  <si>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</si>
  <si>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</si>
  <si>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</si>
  <si>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</si>
  <si>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</si>
  <si>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</si>
  <si>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</si>
  <si>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</si>
  <si>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</si>
  <si>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</si>
  <si>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</si>
  <si>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</si>
  <si>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</si>
  <si>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</si>
  <si>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</si>
  <si>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</si>
  <si>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</si>
  <si>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</si>
  <si>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</si>
  <si>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</si>
  <si>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</si>
  <si>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</si>
  <si>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</si>
  <si>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</si>
  <si>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</si>
  <si>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</si>
  <si>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</si>
  <si>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</si>
  <si>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</si>
  <si>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</si>
  <si>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</si>
  <si>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</si>
  <si>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</si>
  <si>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</si>
  <si>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</si>
  <si>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</si>
  <si>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</si>
  <si>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</si>
  <si>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</si>
  <si>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</si>
  <si>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</si>
  <si>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</si>
  <si>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</si>
  <si>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</si>
  <si>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</si>
  <si>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</si>
  <si>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</si>
  <si>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</si>
  <si>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</si>
  <si>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</si>
  <si>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</si>
  <si>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</si>
  <si>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</si>
  <si>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</si>
  <si>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</si>
  <si>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</si>
  <si>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</si>
  <si>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</si>
  <si>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</si>
  <si>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</si>
  <si>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</si>
  <si>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</si>
  <si>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</si>
  <si>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</si>
  <si>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</si>
  <si>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</si>
  <si>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</si>
  <si>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</si>
  <si>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</si>
  <si>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</si>
  <si>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</si>
  <si>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</si>
  <si>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</si>
  <si>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</si>
  <si>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</si>
  <si>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</si>
  <si>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</si>
  <si>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</si>
  <si>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</si>
  <si>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</si>
  <si>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</si>
  <si>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</si>
  <si>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</si>
  <si>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</si>
  <si>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</si>
  <si>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</si>
  <si>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</si>
  <si>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</si>
  <si>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</si>
  <si>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</si>
  <si>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</si>
  <si>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</si>
  <si>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</si>
  <si>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</si>
  <si>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</si>
  <si>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</si>
  <si>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</si>
  <si>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</si>
  <si>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</si>
  <si>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</si>
  <si>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</si>
  <si>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</si>
  <si>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</si>
  <si>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</si>
  <si>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</si>
  <si>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</si>
  <si>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</si>
  <si>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</si>
  <si>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</si>
  <si>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</si>
  <si>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</si>
  <si>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</si>
  <si>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</si>
  <si>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</si>
  <si>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</si>
  <si>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</si>
  <si>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</si>
  <si>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</si>
  <si>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</si>
  <si>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</si>
  <si>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</si>
  <si>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</si>
  <si>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</si>
  <si>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</si>
  <si>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</si>
  <si>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</si>
  <si>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</si>
  <si>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</si>
  <si>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</si>
  <si>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</si>
  <si>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</si>
  <si>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</si>
  <si>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</si>
  <si>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</si>
  <si>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</si>
  <si>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</si>
  <si>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</si>
  <si>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</si>
  <si>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</si>
  <si>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</si>
  <si>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</si>
  <si>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</si>
  <si>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</si>
  <si>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</si>
  <si>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</si>
  <si>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</si>
  <si>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</si>
  <si>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</si>
  <si>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</si>
  <si>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</si>
  <si>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</si>
  <si>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</si>
  <si>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</si>
  <si>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</si>
  <si>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</si>
  <si>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</si>
  <si>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</si>
  <si>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</si>
  <si>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</si>
  <si>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</si>
  <si>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</si>
  <si>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</si>
  <si>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</si>
  <si>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</si>
  <si>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</si>
  <si>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</si>
  <si>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</si>
  <si>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</si>
  <si>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</si>
  <si>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</si>
  <si>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</si>
  <si>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</si>
  <si>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</si>
  <si>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</si>
  <si>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</si>
  <si>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</si>
  <si>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</si>
  <si>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</si>
  <si>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</si>
  <si>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</si>
  <si>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</si>
  <si>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</si>
  <si>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</si>
  <si>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</si>
  <si>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</si>
  <si>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</si>
  <si>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</si>
  <si>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</si>
  <si>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</si>
  <si>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</si>
  <si>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</si>
  <si>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</si>
  <si>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</si>
  <si>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</si>
  <si>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</si>
  <si>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</si>
  <si>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</si>
  <si>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</si>
  <si>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</si>
  <si>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</si>
  <si>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</si>
  <si>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</si>
  <si>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</si>
  <si>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</si>
  <si>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</si>
  <si>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</si>
  <si>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</si>
  <si>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</si>
  <si>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</si>
  <si>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</si>
  <si>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</si>
  <si>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</si>
  <si>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</si>
  <si>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</si>
  <si>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</si>
  <si>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</si>
  <si>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</si>
  <si>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</si>
  <si>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</si>
  <si>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</si>
  <si>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</si>
  <si>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</si>
  <si>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</si>
  <si>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</si>
  <si>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</si>
  <si>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</si>
  <si>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</si>
  <si>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</si>
  <si>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</si>
  <si>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</si>
  <si>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</si>
  <si>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</si>
  <si>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</si>
  <si>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</si>
  <si>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</si>
  <si>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</si>
  <si>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</si>
  <si>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</si>
  <si>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</si>
  <si>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</si>
  <si>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</si>
  <si>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</si>
  <si>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</si>
  <si>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</si>
  <si>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</si>
  <si>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</si>
  <si>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</si>
  <si>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</si>
  <si>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</si>
  <si>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</si>
  <si>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</si>
  <si>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</si>
  <si>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</si>
  <si>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</si>
  <si>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</si>
  <si>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</si>
  <si>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</si>
  <si>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</si>
  <si>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</si>
  <si>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</si>
  <si>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</si>
  <si>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</si>
  <si>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</si>
  <si>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</si>
  <si>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</si>
  <si>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</si>
  <si>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</si>
  <si>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</si>
  <si>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</si>
  <si>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</si>
  <si>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</si>
  <si>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</si>
  <si>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</si>
  <si>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</si>
  <si>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</si>
  <si>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</si>
  <si>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</si>
  <si>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</si>
  <si>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</si>
  <si>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</si>
  <si>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</si>
  <si>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</si>
  <si>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</si>
  <si>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</si>
  <si>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</si>
  <si>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</si>
  <si>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</si>
  <si>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</si>
  <si>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</si>
  <si>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</si>
  <si>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</si>
  <si>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</si>
  <si>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</si>
  <si>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</si>
  <si>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</si>
  <si>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</si>
  <si>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</si>
  <si>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</si>
  <si>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</si>
  <si>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</si>
  <si>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</si>
  <si>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</si>
  <si>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</si>
  <si>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</si>
  <si>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</si>
  <si>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</si>
  <si>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</si>
  <si>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</si>
  <si>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</si>
  <si>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</si>
  <si>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</si>
  <si>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</si>
  <si>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</si>
  <si>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</si>
  <si>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</si>
  <si>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</si>
  <si>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</si>
  <si>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</si>
  <si>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</si>
  <si>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</si>
  <si>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</si>
  <si>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</si>
  <si>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</si>
  <si>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</si>
  <si>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</si>
  <si>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</si>
  <si>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</si>
  <si>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</si>
  <si>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</si>
  <si>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</si>
  <si>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</si>
  <si>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</si>
  <si>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</si>
  <si>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</si>
  <si>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</si>
  <si>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</si>
  <si>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</si>
  <si>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</si>
  <si>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</si>
  <si>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</si>
  <si>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</si>
  <si>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</si>
  <si>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</si>
  <si>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</si>
  <si>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</si>
  <si>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</si>
  <si>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</si>
  <si>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</si>
  <si>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</si>
  <si>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</si>
  <si>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</si>
  <si>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</si>
  <si>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</si>
  <si>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</si>
  <si>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</si>
  <si>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</si>
  <si>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</si>
  <si>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</si>
  <si>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</si>
  <si>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</si>
  <si>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</si>
  <si>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</si>
  <si>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</si>
  <si>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</si>
  <si>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</si>
  <si>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</si>
  <si>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</si>
  <si>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</si>
  <si>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</si>
  <si>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</si>
  <si>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</si>
  <si>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</si>
  <si>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</si>
  <si>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</si>
  <si>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</si>
  <si>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</si>
  <si>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</si>
  <si>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</si>
  <si>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</si>
  <si>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</si>
  <si>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</si>
  <si>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</si>
  <si>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</si>
  <si>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</si>
  <si>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</si>
  <si>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</si>
  <si>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</si>
  <si>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</si>
  <si>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</si>
  <si>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</si>
  <si>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</si>
  <si>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</si>
  <si>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</si>
  <si>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</si>
  <si>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</si>
  <si>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</si>
  <si>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</si>
  <si>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</si>
  <si>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</si>
  <si>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</si>
  <si>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</si>
  <si>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</si>
  <si>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</si>
  <si>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</si>
  <si>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</si>
  <si>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</si>
  <si>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</si>
  <si>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</si>
  <si>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</si>
  <si>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</si>
  <si>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</si>
  <si>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</si>
  <si>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</si>
  <si>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</si>
  <si>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</si>
  <si>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</si>
  <si>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</si>
  <si>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</si>
  <si>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</si>
  <si>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</si>
  <si>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</si>
  <si>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</si>
  <si>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</si>
  <si>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</si>
  <si>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</si>
  <si>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</si>
  <si>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</si>
  <si>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</si>
  <si>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</si>
  <si>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</si>
  <si>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</si>
  <si>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</si>
  <si>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</si>
  <si>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</si>
  <si>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</si>
  <si>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</si>
  <si>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</si>
  <si>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</si>
  <si>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</si>
  <si>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</si>
  <si>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</si>
  <si>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</si>
  <si>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</si>
  <si>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</si>
  <si>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</si>
  <si>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</si>
  <si>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</si>
  <si>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</si>
  <si>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</si>
  <si>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</si>
  <si>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</si>
  <si>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</si>
  <si>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</si>
  <si>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</si>
  <si>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</si>
  <si>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</si>
  <si>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</si>
  <si>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</si>
  <si>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</si>
  <si>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</si>
  <si>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</si>
  <si>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</si>
  <si>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</si>
  <si>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</si>
  <si>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</si>
  <si>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</si>
  <si>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</si>
  <si>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</si>
  <si>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</si>
  <si>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</si>
  <si>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</si>
  <si>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</si>
  <si>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</si>
  <si>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</si>
  <si>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</si>
  <si>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</si>
  <si>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</si>
  <si>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</si>
  <si>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</si>
  <si>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</si>
  <si>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</si>
  <si>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</si>
  <si>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</si>
  <si>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</si>
  <si>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</si>
  <si>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</si>
  <si>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</si>
  <si>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</si>
  <si>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</si>
  <si>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</si>
  <si>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</si>
  <si>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</si>
  <si>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</si>
  <si>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</si>
  <si>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</si>
  <si>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</si>
  <si>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</si>
  <si>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</si>
  <si>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</si>
  <si>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</si>
  <si>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</si>
  <si>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</si>
  <si>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</si>
  <si>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</si>
  <si>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</si>
  <si>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</si>
  <si>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</si>
  <si>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</si>
  <si>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</si>
  <si>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</si>
  <si>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</si>
  <si>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</si>
  <si>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</si>
  <si>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</si>
  <si>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</si>
  <si>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</si>
  <si>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</si>
  <si>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</si>
  <si>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</si>
  <si>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</si>
  <si>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</si>
  <si>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</si>
  <si>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</si>
  <si>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</si>
  <si>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</si>
  <si>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</si>
  <si>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</si>
  <si>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</si>
  <si>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</si>
  <si>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</si>
  <si>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</si>
  <si>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</si>
  <si>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</si>
  <si>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</si>
  <si>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</si>
  <si>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</si>
  <si>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</si>
  <si>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</si>
  <si>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</si>
  <si>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</si>
  <si>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</si>
  <si>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</si>
  <si>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</si>
  <si>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</si>
  <si>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</si>
  <si>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</si>
  <si>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</si>
  <si>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</si>
  <si>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</si>
  <si>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</si>
  <si>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</si>
  <si>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</si>
  <si>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</si>
  <si>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</si>
  <si>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</si>
  <si>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</si>
  <si>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</si>
  <si>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</si>
  <si>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</si>
  <si>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</si>
  <si>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</si>
  <si>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</si>
  <si>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</si>
  <si>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</si>
  <si>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</si>
  <si>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</si>
  <si>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</si>
  <si>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</si>
  <si>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</si>
  <si>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</si>
  <si>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</si>
  <si>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</si>
  <si>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</si>
  <si>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</si>
  <si>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</si>
  <si>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</si>
  <si>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</si>
  <si>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</si>
  <si>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</si>
  <si>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</si>
  <si>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</si>
  <si>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</si>
  <si>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</si>
  <si>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</si>
  <si>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</si>
  <si>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</si>
  <si>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</si>
  <si>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</si>
  <si>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</si>
  <si>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</si>
  <si>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</si>
  <si>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</si>
  <si>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</si>
  <si>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</si>
  <si>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</si>
  <si>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</si>
  <si>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</si>
  <si>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</si>
  <si>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</si>
  <si>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</si>
  <si>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</si>
  <si>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</si>
  <si>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</si>
  <si>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</si>
  <si>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</si>
  <si>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</si>
  <si>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</si>
  <si>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</si>
  <si>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</si>
  <si>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</si>
  <si>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</si>
  <si>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</si>
  <si>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</si>
  <si>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</si>
  <si>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</si>
  <si>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</si>
  <si>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</si>
  <si>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</si>
  <si>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</si>
  <si>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</si>
  <si>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</si>
  <si>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</si>
  <si>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</si>
  <si>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</si>
  <si>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</si>
  <si>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</si>
  <si>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</si>
  <si>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</si>
  <si>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</si>
  <si>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</si>
  <si>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</si>
  <si>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</si>
  <si>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</si>
  <si>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</si>
  <si>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</si>
  <si>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</si>
  <si>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</si>
  <si>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</si>
  <si>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</si>
  <si>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</si>
  <si>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</si>
  <si>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</si>
  <si>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</si>
  <si>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</si>
  <si>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</si>
  <si>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</si>
  <si>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</si>
  <si>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</si>
  <si>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</si>
  <si>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</si>
  <si>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</si>
  <si>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</si>
  <si>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</si>
  <si>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</si>
  <si>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</si>
  <si>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</si>
  <si>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</si>
  <si>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</si>
  <si>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</si>
  <si>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</si>
  <si>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</si>
  <si>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</si>
  <si>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</si>
  <si>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</si>
  <si>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</si>
  <si>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</si>
  <si>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</si>
  <si>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</si>
  <si>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</si>
  <si>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</si>
  <si>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</si>
  <si>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</si>
  <si>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</si>
  <si>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</si>
  <si>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</si>
  <si>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</si>
  <si>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</si>
  <si>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</si>
  <si>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</si>
  <si>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</si>
  <si>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</si>
  <si>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</si>
  <si>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</si>
  <si>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</si>
  <si>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</si>
  <si>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</si>
  <si>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</si>
  <si>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</si>
  <si>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</si>
  <si>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</si>
  <si>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</si>
  <si>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</si>
  <si>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</si>
  <si>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</si>
  <si>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</si>
  <si>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</si>
  <si>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</si>
  <si>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</si>
  <si>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</si>
  <si>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</si>
  <si>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</si>
  <si>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</si>
  <si>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</si>
  <si>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</si>
  <si>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</si>
  <si>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</si>
  <si>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</si>
  <si>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</si>
  <si>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</si>
  <si>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</si>
  <si>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</si>
  <si>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</si>
  <si>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</si>
  <si>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</si>
  <si>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</si>
  <si>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</si>
  <si>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</si>
  <si>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</si>
  <si>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</si>
  <si>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</si>
  <si>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</si>
  <si>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</si>
  <si>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</si>
  <si>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</si>
  <si>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</si>
  <si>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</si>
  <si>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</si>
  <si>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</si>
  <si>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</si>
  <si>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</si>
  <si>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</si>
  <si>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</si>
  <si>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</si>
  <si>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</si>
  <si>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</si>
  <si>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</si>
  <si>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</si>
  <si>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</si>
  <si>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</si>
  <si>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</si>
  <si>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</si>
  <si>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</si>
  <si>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</si>
  <si>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</si>
  <si>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</si>
  <si>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</si>
  <si>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</si>
  <si>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</si>
  <si>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</si>
  <si>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</si>
  <si>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</si>
  <si>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</si>
  <si>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</si>
  <si>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</si>
  <si>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</si>
  <si>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</si>
  <si>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</si>
  <si>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</si>
  <si>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</si>
  <si>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</si>
  <si>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</si>
  <si>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</si>
  <si>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</si>
  <si>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</si>
  <si>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</si>
  <si>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</si>
  <si>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</si>
  <si>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</si>
  <si>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</si>
  <si>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</si>
  <si>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</si>
  <si>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</si>
  <si>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</si>
  <si>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</si>
  <si>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</si>
  <si>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</si>
  <si>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</si>
  <si>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</si>
  <si>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</si>
  <si>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</si>
  <si>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</si>
  <si>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</si>
  <si>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</si>
  <si>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</si>
  <si>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</si>
  <si>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PCM-20251203-00002043</t>
  </si>
  <si>
    <t>sdy0163</t>
  </si>
  <si>
    <t xml:space="preserve">site has access night issue located at USF area and team will check morning   </t>
  </si>
  <si>
    <t>PCM-20251204-00000023</t>
  </si>
  <si>
    <t xml:space="preserve">20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</si>
  <si>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</si>
  <si>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</si>
  <si>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</si>
  <si>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</si>
  <si>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</si>
  <si>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</si>
  <si>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</si>
  <si>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</si>
  <si>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PCM-20251203-00001808</t>
  </si>
  <si>
    <t>SCECO NA and SCECO cables are burned, team registered SCECO complain and waiting for SCECO team, Pylon site located in main road in Haram area and parking not allowed</t>
  </si>
  <si>
    <t>TT-20251203-01977</t>
  </si>
  <si>
    <t xml:space="preserve">Site located in deep desert &amp; dangerous area , night access team will check morning </t>
  </si>
  <si>
    <t>PCM-20251204-00000069</t>
  </si>
  <si>
    <t xml:space="preserve">`ETA 100 MIN </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</si>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</sst>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rgb="FF191919"/>
      <name val="Cloud-Font-Regular"/>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05" totalsRowShown="0" headerRowDxfId="172" dataDxfId="171" headerRowBorderDxfId="169" tableBorderDxfId="170" totalsRowBorderDxfId="168">
  <autoFilter ref="A1:L20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8" totalsRowShown="0" headerRowDxfId="155" dataDxfId="154" headerRowBorderDxfId="152" tableBorderDxfId="153" totalsRowBorderDxfId="151">
  <autoFilter ref="A1:CJ2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8" totalsRowShown="0" headerRowDxfId="62" dataDxfId="61" headerRowBorderDxfId="59" tableBorderDxfId="60">
  <autoFilter ref="A1:L92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09" totalsRowShown="0" headerRowDxfId="46" dataDxfId="45" headerRowBorderDxfId="43" tableBorderDxfId="44" totalsRowBorderDxfId="42">
  <autoFilter ref="A1:L20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1" totalsRowShown="0" headerRowDxfId="29" dataDxfId="28" headerRowBorderDxfId="26" tableBorderDxfId="27">
  <autoFilter ref="A1:L7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30" totalsRowShown="0" headerRowDxfId="13" tableBorderDxfId="12">
  <autoFilter ref="A1:L430"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05"/>
  <sheetViews>
    <sheetView workbookViewId="0">
      <selection activeCell="E12" sqref="E12"/>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332.14144513889187</v>
      </c>
      <c r="H2" s="73">
        <v>45662.943402777775</v>
      </c>
      <c r="I2" s="56" t="str">
        <f>IFERROR(VLOOKUP(D2,DB!A:F,6,0),"")</f>
        <v>Generator-SG</v>
      </c>
      <c r="J2" s="56" t="str">
        <f>IFERROR(VLOOKUP(D2,DB!A:G,7,0),"")</f>
        <v>Dead</v>
      </c>
      <c r="K2" s="64" t="s">
        <v>39107</v>
      </c>
      <c r="L2" s="62" t="str">
        <f>IFERROR(VLOOKUP(D2,DB!A:I,9,0),"")</f>
        <v>Latis</v>
      </c>
    </row>
    <row r="3" spans="1:15" ht="15" customHeight="1">
      <c r="A3" s="129"/>
      <c r="B3" s="128" t="str">
        <f>IFERROR(VLOOKUP(D3,DB!A:K,11,0),"")</f>
        <v/>
      </c>
      <c r="C3" s="128"/>
      <c r="D3" s="56"/>
      <c r="E3" s="127"/>
      <c r="F3" s="126"/>
      <c r="G3" s="125">
        <f ca="1">IFERROR(NOW()-F3,"-")</f>
        <v>45995.089871064818</v>
      </c>
      <c r="H3" s="126"/>
      <c r="I3" s="128" t="str">
        <f>IFERROR(VLOOKUP(D3,DB!A:F,6,0),"")</f>
        <v/>
      </c>
      <c r="J3" s="128" t="str">
        <f>IFERROR(VLOOKUP(D3,DB!A:G,7,0),"")</f>
        <v/>
      </c>
      <c r="K3" s="124"/>
      <c r="L3" s="123" t="str">
        <f>IFERROR(VLOOKUP(D3,DB!A:I,9,0),"")</f>
        <v/>
      </c>
    </row>
    <row r="4" spans="1:15" ht="15" customHeight="1">
      <c r="A4" s="129"/>
      <c r="B4" s="128" t="str">
        <f>IFERROR(VLOOKUP(D4,DB!A:K,11,0),"")</f>
        <v/>
      </c>
      <c r="C4" s="128"/>
      <c r="D4" s="56"/>
      <c r="E4" s="127"/>
      <c r="F4" s="126"/>
      <c r="G4" s="125">
        <f ca="1">IFERROR(NOW()-F4,"-")</f>
        <v>45995.089871064818</v>
      </c>
      <c r="H4" s="126"/>
      <c r="I4" s="128" t="str">
        <f>IFERROR(VLOOKUP(D4,DB!A:F,6,0),"")</f>
        <v/>
      </c>
      <c r="J4" s="128" t="str">
        <f>IFERROR(VLOOKUP(D4,DB!A:G,7,0),"")</f>
        <v/>
      </c>
      <c r="K4" s="124"/>
      <c r="L4" s="123" t="str">
        <f>IFERROR(VLOOKUP(D4,DB!A:I,9,0),"")</f>
        <v/>
      </c>
    </row>
    <row r="5" spans="1:15" ht="15" customHeight="1">
      <c r="A5" s="129"/>
      <c r="B5" s="128" t="str">
        <f>IFERROR(VLOOKUP(D5,DB!A:K,11,0),"")</f>
        <v/>
      </c>
      <c r="C5" s="128"/>
      <c r="D5" s="56"/>
      <c r="E5" s="127"/>
      <c r="F5" s="126"/>
      <c r="G5" s="125">
        <f ca="1">IFERROR(NOW()-F5,"-")</f>
        <v>45995.089871064818</v>
      </c>
      <c r="H5" s="126"/>
      <c r="I5" s="128" t="str">
        <f>IFERROR(VLOOKUP(D5,DB!A:F,6,0),"")</f>
        <v/>
      </c>
      <c r="J5" s="128" t="str">
        <f>IFERROR(VLOOKUP(D5,DB!A:G,7,0),"")</f>
        <v/>
      </c>
      <c r="K5" s="124"/>
      <c r="L5" s="123" t="str">
        <f>IFERROR(VLOOKUP(D5,DB!A:I,9,0),"")</f>
        <v/>
      </c>
    </row>
    <row r="6" spans="1:15" ht="15" customHeight="1">
      <c r="A6" s="129"/>
      <c r="B6" s="128" t="str">
        <f>IFERROR(VLOOKUP(D6,DB!A:K,11,0),"")</f>
        <v/>
      </c>
      <c r="C6" s="128"/>
      <c r="D6" s="56"/>
      <c r="E6" s="127"/>
      <c r="F6" s="126"/>
      <c r="G6" s="125">
        <f ca="1">IFERROR(NOW()-F6,"-")</f>
        <v>45995.089871064818</v>
      </c>
      <c r="H6" s="126"/>
      <c r="I6" s="128" t="str">
        <f>IFERROR(VLOOKUP(D6,DB!A:F,6,0),"")</f>
        <v/>
      </c>
      <c r="J6" s="128" t="str">
        <f>IFERROR(VLOOKUP(D6,DB!A:G,7,0),"")</f>
        <v/>
      </c>
      <c r="K6" s="124"/>
      <c r="L6" s="123" t="str">
        <f>IFERROR(VLOOKUP(D6,DB!A:I,9,0),"")</f>
        <v/>
      </c>
    </row>
    <row r="7" spans="1:15" ht="15" customHeight="1">
      <c r="A7" s="129"/>
      <c r="B7" s="128" t="str">
        <f>IFERROR(VLOOKUP(D7,DB!A:K,11,0),"")</f>
        <v/>
      </c>
      <c r="C7" s="128"/>
      <c r="D7" s="56"/>
      <c r="E7" s="127"/>
      <c r="F7" s="126"/>
      <c r="G7" s="125">
        <f ca="1">IFERROR(NOW()-F7,"-")</f>
        <v>45995.089871064818</v>
      </c>
      <c r="H7" s="126"/>
      <c r="I7" s="128" t="str">
        <f>IFERROR(VLOOKUP(D7,DB!A:F,6,0),"")</f>
        <v/>
      </c>
      <c r="J7" s="128" t="str">
        <f>IFERROR(VLOOKUP(D7,DB!A:G,7,0),"")</f>
        <v/>
      </c>
      <c r="K7" s="124"/>
      <c r="L7" s="123" t="str">
        <f>IFERROR(VLOOKUP(D7,DB!A:I,9,0),"")</f>
        <v/>
      </c>
    </row>
    <row r="8" spans="1:15" ht="15" customHeight="1">
      <c r="A8" s="129"/>
      <c r="B8" s="128" t="str">
        <f>IFERROR(VLOOKUP(D8,DB!A:K,11,0),"")</f>
        <v/>
      </c>
      <c r="C8" s="128"/>
      <c r="D8" s="56"/>
      <c r="E8" s="127"/>
      <c r="F8" s="126"/>
      <c r="G8" s="125">
        <f ca="1">IFERROR(NOW()-F8,"-")</f>
        <v>45995.089871064818</v>
      </c>
      <c r="H8" s="126"/>
      <c r="I8" s="128" t="str">
        <f>IFERROR(VLOOKUP(D8,DB!A:F,6,0),"")</f>
        <v/>
      </c>
      <c r="J8" s="128" t="str">
        <f>IFERROR(VLOOKUP(D8,DB!A:G,7,0),"")</f>
        <v/>
      </c>
      <c r="K8" s="124"/>
      <c r="L8" s="123" t="str">
        <f>IFERROR(VLOOKUP(D8,DB!A:I,9,0),"")</f>
        <v/>
      </c>
    </row>
    <row r="9" spans="1:15" ht="15" customHeight="1">
      <c r="A9" s="129"/>
      <c r="B9" s="128" t="str">
        <f>IFERROR(VLOOKUP(D9,DB!A:K,11,0),"")</f>
        <v/>
      </c>
      <c r="C9" s="128"/>
      <c r="D9" s="56"/>
      <c r="E9" s="127"/>
      <c r="F9" s="126"/>
      <c r="G9" s="125">
        <f ca="1">IFERROR(NOW()-F9,"-")</f>
        <v>45995.089871064818</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45995.089871064818</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45995.089871064818</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45995.089871064818</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45995.089871064818</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45995.089871064818</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45995.089871064818</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45995.089871064818</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45995.089871064818</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45995.089871064818</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45995.089871064818</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45995.089871064818</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45995.089871064818</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45995.089871064818</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45995.089871064818</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45995.089871064818</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45995.089871064818</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45995.089871064818</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45995.089871064818</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45995.089871064818</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45995.089871064818</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45995.089871064818</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45995.089871064818</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45995.089871064818</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45995.089871064818</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45995.089871064818</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45995.089871064818</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45995.089871064818</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45995.089871064818</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45995.089871064818</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45995.089871064818</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45995.089871064818</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45995.089871064818</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45995.089871064818</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45995.089871064818</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45995.089871064818</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45995.089871064818</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45995.089871064818</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45995.089871064818</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45995.089871064818</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45995.089871064818</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45995.089871064818</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45995.089871064818</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45995.089871064818</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45995.089871064818</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45995.089871064818</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45995.089871064818</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45995.089871064818</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45995.089871064818</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45995.089871064818</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45995.089871064818</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45995.089871064818</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45995.089871064818</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45995.089871064818</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45995.089871064818</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45995.089871064818</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45995.089871064818</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45995.089871064818</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45995.089871064818</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45995.089871064818</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45995.089871064818</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45995.089871064818</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45995.089871064818</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45995.089871064818</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45995.089871064818</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45995.089871064818</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45995.089871064818</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45995.089871064818</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45995.089871064818</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45995.089871064818</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45995.089871064818</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45995.089871064818</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45995.089871064818</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45995.089871064818</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45995.089871064818</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45995.089871064818</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45995.089871064818</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45995.089871064818</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45995.089871064818</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45995.089871064818</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45995.089871064818</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45995.089871064818</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45995.089871064818</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45995.089871064818</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45995.089871064818</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45995.089871064818</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45995.089871064818</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45995.089871064818</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45995.089871064818</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45995.089871064818</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45995.089871064818</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45995.089871064818</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45995.089871064818</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45995.089871064818</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45995.089871064818</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45995.089871064818</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45995.089871064818</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45995.089871064818</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45995.089871064818</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45995.089871064818</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45995.089871064818</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45995.089871064818</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45995.089871064818</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45995.089871064818</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45995.089871064818</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45995.089871064818</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45995.089871064818</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45995.089871064818</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45995.089871064818</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45995.089871064818</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45995.089871064818</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45995.089871064818</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45995.089871064818</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45995.089871064818</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45995.089871064818</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45995.089871064818</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45995.089871064818</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45995.089871064818</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45995.089871064818</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45995.089871064818</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45995.089871064818</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45995.089871064818</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45995.089871064818</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45995.089871064818</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45995.089871064818</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45995.089871064818</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45995.089871064818</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45995.089871064818</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45995.089871064818</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45995.089871064818</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45995.089871064818</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45995.089871064818</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45995.089871064818</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45995.089871064818</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45995.089871064818</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45995.089871064818</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45995.089871064818</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45995.089871064818</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45995.089871064818</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45995.089871064818</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45995.089871064818</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45995.089871064818</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45995.089871064818</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45995.089871064818</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45995.089871064818</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45995.089871064818</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45995.089871064818</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45995.089871064818</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45995.089871064818</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45995.089871064818</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45995.089871064818</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45995.089871064818</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45995.089871064818</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45995.089871064818</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45995.089871064818</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45995.089871064818</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45995.089871064818</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45995.089871064818</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45995.089871064818</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45995.089871064818</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45995.089871064818</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45995.089871064818</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45995.089871064818</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45995.089871064818</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45995.089871064818</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45995.089871064818</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45995.089871064818</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45995.089871064818</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45995.089871064818</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45995.089871064818</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45995.089871064818</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45995.089871064818</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45995.089871064818</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45995.089871064818</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45995.089871064818</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45995.089871064818</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45995.089871064818</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45995.089871064818</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45995.089871064818</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45995.089871064818</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45995.089871064818</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45995.089871064818</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45995.089871064818</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45995.089871064818</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45995.089871064818</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45995.089871064818</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45995.089871064818</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45995.089871064818</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45995.089871064818</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45995.089871064818</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45995.089871064818</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45995.089871064818</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45995.089871064818</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45995.089871064818</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45995.089871064818</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45995.089871064818</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45995.089871064818</v>
      </c>
      <c r="H205" s="126"/>
      <c r="I205" s="128" t="str">
        <f>IFERROR(VLOOKUP(D205,DB!A:F,6,0),"")</f>
        <v/>
      </c>
      <c r="J205" s="128" t="str">
        <f>IFERROR(VLOOKUP(D205,DB!A:G,7,0),"")</f>
        <v/>
      </c>
      <c r="K205" s="124"/>
      <c r="L205" s="123" t="str">
        <f>IFERROR(VLOOKUP(D205,DB!A:I,9,0),"")</f>
        <v/>
      </c>
    </row>
  </sheetData>
  <customSheetViews>
    <customSheetView guid="{F6042A99-DD27-4453-835D-0834D95730CC}" filter="1" showAutoFilter="1">
      <pageMargins left="0" right="0" top="0" bottom="0" header="0" footer="0"/>
      <autoFilter ref="B1:M1" xr:uid="{F9B72B49-F5D9-4EBD-9101-1B76EC4B0F72}"/>
    </customSheetView>
  </customSheetViews>
  <dataValidations count="2">
    <dataValidation allowBlank="1" showInputMessage="1" showErrorMessage="1" sqref="E1" xr:uid="{5DBA255D-CDD9-49FB-AD3C-AF70AB4EE696}"/>
    <dataValidation type="list" allowBlank="1" showInputMessage="1" showErrorMessage="1" sqref="E2:E20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8"/>
  <sheetViews>
    <sheetView workbookViewId="0">
      <selection activeCell="A4" sqref="A4:XFD4"/>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170.09003310185653</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10.702452083336539</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45995.089871064818</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53"/>
      <c r="E6" s="99"/>
      <c r="F6" s="100"/>
      <c r="G6" s="101">
        <f ca="1">IFERROR(NOW()-F6,"-")</f>
        <v>45995.089871064818</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58"/>
      <c r="E7" s="99"/>
      <c r="F7" s="100"/>
      <c r="G7" s="101">
        <f ca="1">IFERROR(NOW()-F7,"-")</f>
        <v>45995.089871064818</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45995.089871064818</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45995.089871064818</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45995.089871064818</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45995.089871064818</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45995.089871064818</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45995.089871064818</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45995.089871064818</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45995.089871064818</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45995.089871064818</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45995.089871064818</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45995.089871064818</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45995.089871064818</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45995.089871064818</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45995.089871064818</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45995.089871064818</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45995.089871064818</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45995.089871064818</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45995.089871064818</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45995.089871064818</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45995.089871064818</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45995.089871064818</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sheetData>
  <dataValidations count="2">
    <dataValidation allowBlank="1" showInputMessage="1" showErrorMessage="1" sqref="E1" xr:uid="{4D935161-CDD3-4592-B877-3FB59C99E142}"/>
    <dataValidation type="list" allowBlank="1" showInputMessage="1" showErrorMessage="1" sqref="E3:E2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8"/>
  <sheetViews>
    <sheetView workbookViewId="0">
      <selection activeCell="H7" sqref="H7"/>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18"/>
      <c r="E2" s="18"/>
      <c r="F2" s="20"/>
      <c r="G2" s="21">
        <f t="shared" ref="G2:G17" ca="1" si="0">IFERROR(NOW()-F2,"-")</f>
        <v>45995.089871064818</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121"/>
      <c r="G3" s="101"/>
      <c r="H3" s="121"/>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45995.089871064818</v>
      </c>
      <c r="H4" s="22"/>
      <c r="I4" s="19" t="str">
        <f>IFERROR(VLOOKUP(D4,DB!A:F,6,0),"")</f>
        <v/>
      </c>
      <c r="J4" s="18" t="str">
        <f>IFERROR(VLOOKUP(D4,DB!A:G,7,0),"")</f>
        <v/>
      </c>
      <c r="K4" s="42"/>
      <c r="L4" s="23" t="str">
        <f>IFERROR(VLOOKUP(D4,DB!A:I,9,0),"")</f>
        <v/>
      </c>
    </row>
    <row r="5" spans="1:13" ht="15" customHeight="1">
      <c r="A5" s="19"/>
      <c r="B5" s="58" t="str">
        <f>IFERROR(VLOOKUP(D5,DB!A:K,11,0),"")</f>
        <v/>
      </c>
      <c r="C5" s="18"/>
      <c r="D5" s="58"/>
      <c r="E5" s="18"/>
      <c r="F5" s="20"/>
      <c r="G5" s="21">
        <f t="shared" ca="1" si="0"/>
        <v>45995.089871064818</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45995.089871064818</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45995.089871064818</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45995.089871064818</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45995.089871064818</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45995.089871064818</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45995.089871064818</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45995.089871064818</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0"/>
        <v>45995.089871064818</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0"/>
        <v>45995.089871064818</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0"/>
        <v>45995.089871064818</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0"/>
        <v>45995.089871064818</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45995.089871064818</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ref="G18:G81" ca="1" si="1">IFERROR(NOW()-F18,"-")</f>
        <v>45995.089871064818</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45995.089871064818</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45995.089871064818</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45995.089871064818</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45995.089871064818</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45995.089871064818</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45995.089871064818</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45995.089871064818</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45995.089871064818</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45995.089871064818</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45995.089871064818</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45995.089871064818</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45995.089871064818</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45995.089871064818</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45995.089871064818</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45995.089871064818</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45995.089871064818</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45995.089871064818</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45995.089871064818</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45995.089871064818</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45995.089871064818</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45995.089871064818</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45995.089871064818</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45995.089871064818</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45995.089871064818</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45995.089871064818</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45995.089871064818</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45995.089871064818</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45995.089871064818</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45995.089871064818</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45995.089871064818</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45995.089871064818</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45995.089871064818</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45995.089871064818</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45995.089871064818</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45995.089871064818</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45995.089871064818</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45995.089871064818</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45995.089871064818</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45995.089871064818</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45995.089871064818</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45995.089871064818</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45995.089871064818</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45995.089871064818</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45995.089871064818</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45995.089871064818</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45995.089871064818</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45995.089871064818</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45995.089871064818</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45995.089871064818</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45995.089871064818</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45995.089871064818</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45995.089871064818</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45995.089871064818</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45995.089871064818</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45995.089871064818</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45995.089871064818</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45995.089871064818</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45995.089871064818</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45995.089871064818</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45995.089871064818</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45995.089871064818</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45995.089871064818</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45995.089871064818</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ref="G82:G145" ca="1" si="2">IFERROR(NOW()-F82,"-")</f>
        <v>45995.089871064818</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45995.089871064818</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45995.089871064818</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45995.089871064818</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45995.089871064818</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45995.089871064818</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45995.089871064818</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45995.089871064818</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45995.089871064818</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45995.089871064818</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45995.089871064818</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45995.089871064818</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45995.089871064818</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45995.089871064818</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45995.089871064818</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45995.089871064818</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45995.089871064818</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45995.089871064818</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45995.089871064818</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45995.089871064818</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45995.089871064818</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45995.089871064818</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45995.089871064818</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45995.089871064818</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45995.089871064818</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45995.089871064818</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45995.089871064818</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45995.089871064818</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45995.089871064818</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45995.089871064818</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45995.089871064818</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45995.089871064818</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45995.089871064818</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45995.089871064818</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45995.089871064818</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45995.089871064818</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45995.089871064818</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45995.089871064818</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45995.089871064818</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45995.089871064818</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45995.089871064818</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45995.089871064818</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45995.089871064818</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45995.089871064818</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45995.089871064818</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45995.089871064818</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45995.089871064818</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45995.089871064818</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45995.089871064818</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45995.089871064818</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45995.089871064818</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45995.089871064818</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45995.089871064818</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45995.089871064818</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45995.089871064818</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45995.089871064818</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45995.089871064818</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45995.089871064818</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45995.089871064818</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45995.089871064818</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45995.089871064818</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45995.089871064818</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45995.089871064818</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45995.089871064818</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ref="G146:G209" ca="1" si="3">IFERROR(NOW()-F146,"-")</f>
        <v>45995.089871064818</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45995.089871064818</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45995.089871064818</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45995.089871064818</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45995.089871064818</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45995.089871064818</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45995.089871064818</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45995.089871064818</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45995.089871064818</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45995.089871064818</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45995.089871064818</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45995.089871064818</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45995.089871064818</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45995.089871064818</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45995.089871064818</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45995.089871064818</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45995.089871064818</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45995.089871064818</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45995.089871064818</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45995.089871064818</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45995.089871064818</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45995.089871064818</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45995.089871064818</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45995.089871064818</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45995.089871064818</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45995.089871064818</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45995.089871064818</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45995.089871064818</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45995.089871064818</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45995.089871064818</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45995.089871064818</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45995.089871064818</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45995.089871064818</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45995.089871064818</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45995.089871064818</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45995.089871064818</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45995.089871064818</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45995.089871064818</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45995.089871064818</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45995.089871064818</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45995.089871064818</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45995.089871064818</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45995.089871064818</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45995.089871064818</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45995.089871064818</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45995.089871064818</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45995.089871064818</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45995.089871064818</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45995.089871064818</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45995.089871064818</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45995.089871064818</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45995.089871064818</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45995.089871064818</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45995.089871064818</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45995.089871064818</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45995.089871064818</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45995.089871064818</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45995.089871064818</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45995.089871064818</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45995.089871064818</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45995.089871064818</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45995.089871064818</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45995.089871064818</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45995.089871064818</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ref="G210:G273" ca="1" si="4">IFERROR(NOW()-F210,"-")</f>
        <v>45995.089871064818</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45995.089871064818</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45995.089871064818</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45995.089871064818</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45995.089871064818</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45995.089871064818</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45995.089871064818</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45995.089871064818</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45995.089871064818</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45995.089871064818</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45995.089871064818</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45995.089871064818</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45995.089871064818</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45995.089871064818</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45995.089871064818</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45995.089871064818</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45995.089871064818</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45995.089871064818</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45995.089871064818</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45995.089871064818</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45995.089871064818</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45995.089871064818</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45995.089871064818</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45995.089871064818</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45995.089871064818</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45995.089871064818</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45995.089871064818</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45995.089871064818</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45995.089871064818</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45995.089871064818</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45995.089871064818</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45995.089871064818</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45995.089871064818</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45995.089871064818</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45995.089871064818</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45995.089871064818</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45995.089871064818</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45995.089871064818</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45995.089871064818</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45995.089871064818</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45995.089871064818</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45995.089871064818</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45995.089871064818</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45995.089871064818</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45995.089871064818</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45995.089871064818</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45995.089871064818</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45995.089871064818</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45995.089871064818</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45995.089871064818</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45995.089871064818</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45995.089871064818</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45995.089871064818</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45995.089871064818</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45995.089871064818</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45995.089871064818</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45995.089871064818</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45995.089871064818</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45995.089871064818</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45995.089871064818</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45995.089871064818</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45995.089871064818</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45995.089871064818</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45995.089871064818</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ref="G274:G337" ca="1" si="5">IFERROR(NOW()-F274,"-")</f>
        <v>45995.089871064818</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45995.089871064818</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45995.089871064818</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45995.089871064818</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45995.089871064818</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45995.089871064818</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45995.089871064818</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45995.089871064818</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45995.089871064818</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45995.089871064818</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45995.089871064818</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45995.089871064818</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45995.089871064818</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45995.089871064818</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45995.089871064818</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45995.089871064818</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45995.089871064818</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45995.089871064818</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45995.089871064818</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45995.089871064818</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45995.089871064818</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45995.089871064818</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45995.089871064818</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45995.089871064818</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45995.089871064818</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45995.089871064818</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45995.089871064818</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45995.089871064818</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45995.089871064818</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45995.089871064818</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45995.089871064818</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45995.089871064818</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45995.089871064818</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45995.089871064818</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45995.089871064818</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45995.089871064818</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45995.089871064818</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45995.089871064818</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45995.089871064818</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45995.089871296295</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45995.089871296295</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45995.089871296295</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45995.089871296295</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45995.089871296295</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45995.089871296295</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45995.089871296295</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45995.089871296295</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45995.089871296295</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45995.089871296295</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45995.089871296295</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45995.089871296295</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45995.089871296295</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45995.089871296295</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45995.089871296295</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45995.089871296295</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45995.089871296295</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45995.089871296295</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45995.089871296295</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45995.089871296295</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45995.089871296295</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45995.089871296295</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45995.089871296295</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45995.089871296295</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45995.089871296295</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ref="G338:G401" ca="1" si="6">IFERROR(NOW()-F338,"-")</f>
        <v>45995.089871296295</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45995.089871296295</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45995.089871296295</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45995.089871296295</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45995.089871296295</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45995.089871296295</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45995.089871296295</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45995.089871296295</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45995.089871296295</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45995.089871296295</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45995.089871296295</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45995.089871296295</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45995.089871296295</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45995.089871296295</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45995.089871296295</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45995.089871296295</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45995.089871296295</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45995.089871296295</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45995.089871296295</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45995.089871296295</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45995.089871296295</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45995.089871296295</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45995.089871296295</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45995.089871296295</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45995.089871296295</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45995.089871296295</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45995.089871296295</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45995.089871296295</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45995.089871296295</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45995.089871296295</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45995.089871296295</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45995.089871296295</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45995.089871296295</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45995.089871296295</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45995.089871296295</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45995.089871296295</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45995.089871296295</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45995.089871296295</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45995.089871296295</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45995.089871296295</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45995.089871296295</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45995.089871296295</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45995.089871296295</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45995.089871296295</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45995.089871296295</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45995.089871296295</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45995.089871296295</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45995.089871296295</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45995.089871296295</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45995.089871296295</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45995.089871296295</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45995.089871296295</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45995.089871296295</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45995.089871296295</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45995.089871296295</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45995.089871296295</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45995.089871296295</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45995.089871296295</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45995.089871296295</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45995.089871296295</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45995.089871296295</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45995.089871296295</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45995.089871296295</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45995.089871296295</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ref="G402:G465" ca="1" si="7">IFERROR(NOW()-F402,"-")</f>
        <v>45995.089871296295</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45995.089871296295</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45995.089871296295</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45995.089871296295</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45995.089871296295</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45995.089871296295</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45995.089871296295</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45995.089871296295</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45995.089871296295</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45995.089871296295</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45995.089871296295</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45995.089871296295</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45995.089871296295</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45995.089871296295</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45995.089871296295</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45995.089871296295</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45995.089871296295</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45995.089871296295</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45995.089871296295</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45995.089871296295</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45995.089871296295</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45995.089871296295</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45995.089871296295</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45995.089871296295</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45995.089871296295</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45995.089871296295</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45995.089871296295</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45995.089871296295</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45995.089871296295</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45995.089871296295</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45995.089871296295</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45995.089871296295</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45995.089871296295</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45995.089871296295</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45995.089871296295</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45995.089871296295</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45995.089871296295</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45995.089871296295</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45995.089871296295</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45995.089871296295</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45995.089871296295</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45995.089871296295</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45995.089871296295</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45995.089871296295</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45995.089871296295</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45995.089871296295</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45995.089871296295</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45995.089871296295</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45995.089871296295</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45995.089871296295</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45995.089871296295</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45995.089871296295</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45995.089871296295</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45995.089871296295</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45995.089871296295</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45995.089871296295</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45995.089871296295</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45995.089871296295</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45995.089871296295</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45995.089871296295</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45995.089871296295</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45995.089871296295</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45995.089871296295</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45995.089871296295</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ref="G466:G529" ca="1" si="8">IFERROR(NOW()-F466,"-")</f>
        <v>45995.089871296295</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45995.089871296295</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45995.089871296295</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45995.089871296295</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45995.089871296295</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45995.089871296295</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45995.089871296295</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45995.089871296295</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45995.089871296295</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45995.089871296295</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45995.089871296295</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45995.089871296295</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45995.089871296295</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45995.089871296295</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45995.089871296295</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45995.089871296295</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45995.089871296295</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45995.089871296295</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45995.089871296295</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45995.089871296295</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45995.089871296295</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45995.089871296295</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45995.089871296295</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45995.089871296295</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45995.089871296295</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45995.089871296295</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45995.089871296295</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45995.089871296295</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45995.089871296295</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45995.089871296295</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45995.089871296295</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45995.089871296295</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45995.089871296295</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45995.089871296295</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45995.089871296295</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45995.089871296295</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45995.089871296295</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45995.089871296295</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45995.089871296295</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45995.089871296295</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45995.089871296295</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45995.089871296295</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45995.089871296295</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45995.089871296295</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45995.089871296295</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45995.089871296295</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45995.089871296295</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45995.089871296295</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45995.089871296295</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45995.089871296295</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45995.089871296295</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45995.089871296295</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45995.089871296295</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45995.089871296295</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45995.089871296295</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45995.089871296295</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45995.089871296295</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45995.089871296295</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45995.089871296295</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45995.089871296295</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45995.089871296295</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45995.089871296295</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45995.089871296295</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45995.089871296295</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ref="G530:G593" ca="1" si="9">IFERROR(NOW()-F530,"-")</f>
        <v>45995.089871296295</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45995.089871296295</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45995.089871296295</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45995.089871296295</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45995.089871296295</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45995.089871296295</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45995.089871296295</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45995.089871296295</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45995.089871296295</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45995.089871296295</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45995.089871296295</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45995.089871296295</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45995.089871296295</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45995.089871296295</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45995.089871296295</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45995.089871296295</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45995.089871296295</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45995.089871296295</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45995.089871296295</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45995.089871296295</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45995.089871296295</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45995.089871296295</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45995.089871296295</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45995.089871296295</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45995.089871296295</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45995.089871296295</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45995.089871296295</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45995.089871296295</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45995.089871296295</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45995.089871296295</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45995.089871296295</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45995.089871296295</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45995.089871296295</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45995.089871296295</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45995.089871296295</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45995.089871296295</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45995.089871296295</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45995.089871296295</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45995.089871296295</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45995.089871296295</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45995.089871296295</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45995.089871296295</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45995.089871296295</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45995.089871296295</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45995.089871296295</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45995.089871296295</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45995.089871296295</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45995.089871296295</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45995.089871296295</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45995.089871296295</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45995.089871296295</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45995.089871296295</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45995.089871296295</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45995.089871296295</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45995.089871296295</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45995.089871296295</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45995.089871296295</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45995.089871296295</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45995.089871296295</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45995.089871296295</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45995.089871296295</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45995.089871296295</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45995.089871296295</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45995.089871296295</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ref="G594:G657" ca="1" si="10">IFERROR(NOW()-F594,"-")</f>
        <v>45995.089871296295</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45995.089871296295</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45995.089871296295</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45995.089871296295</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45995.089871296295</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45995.089871296295</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45995.089871296295</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45995.089871296295</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45995.089871296295</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45995.089871296295</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45995.089871296295</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45995.089871296295</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45995.089871296295</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45995.089871296295</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45995.089871296295</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45995.089871296295</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45995.089871296295</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45995.089871296295</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45995.089871296295</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45995.089871296295</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45995.089871296295</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45995.089871296295</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45995.089871296295</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45995.089871296295</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45995.089871296295</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45995.089871296295</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45995.089871296295</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45995.089871296295</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45995.089871296295</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45995.089871296295</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45995.089871296295</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45995.089871296295</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45995.089871296295</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45995.089871296295</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45995.089871296295</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45995.089871296295</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45995.089871296295</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45995.089871296295</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45995.089871296295</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45995.089871296295</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45995.089871296295</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45995.089871296295</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45995.089871296295</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45995.089871296295</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45995.089871296295</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45995.089871296295</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45995.089871296295</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45995.089871296295</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45995.089871296295</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45995.089871296295</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45995.089871296295</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45995.089871296295</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45995.089871296295</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45995.089871296295</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45995.089871296295</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45995.089871296295</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45995.089871296295</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45995.089871296295</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45995.089871296295</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45995.089871296295</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45995.089871296295</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45995.089871296295</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45995.089871296295</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45995.089871296295</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ref="G658:G721" ca="1" si="11">IFERROR(NOW()-F658,"-")</f>
        <v>45995.089871296295</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45995.089871296295</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45995.089871296295</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45995.089871296295</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45995.089871296295</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45995.089871296295</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45995.089871296295</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45995.089871296295</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45995.089871296295</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45995.089871296295</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45995.089871296295</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45995.089871296295</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45995.089871296295</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45995.089871296295</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45995.089871296295</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45995.089871296295</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45995.089871296295</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45995.089871296295</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45995.089871296295</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45995.089871296295</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45995.089871296295</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45995.089871296295</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45995.089871296295</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45995.089871296295</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45995.089871296295</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45995.089871296295</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45995.089871296295</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45995.089871296295</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45995.089871296295</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45995.089871296295</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45995.089871296295</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45995.089871296295</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45995.089871296295</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45995.089871296295</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45995.089871296295</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45995.089871296295</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45995.089871296295</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45995.089871296295</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45995.089871296295</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45995.089871296295</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45995.089871296295</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45995.089871296295</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45995.089871296295</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45995.089871296295</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45995.089871296295</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45995.089871296295</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45995.089871296295</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45995.089871296295</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45995.089871296295</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45995.089871296295</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45995.089871296295</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45995.089871296295</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45995.089871296295</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45995.089871296295</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45995.089871296295</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45995.089871296295</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45995.089871296295</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45995.089871296295</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45995.089871296295</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45995.089871296295</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45995.089871296295</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45995.089871296295</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45995.089871296295</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45995.089871296295</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ref="G722:G785" ca="1" si="12">IFERROR(NOW()-F722,"-")</f>
        <v>45995.089871296295</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45995.089871296295</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45995.089871296295</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45995.089871296295</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45995.089871296295</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45995.089871296295</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45995.089871296295</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45995.089871296295</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45995.089871296295</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45995.089871296295</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45995.089871296295</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45995.089871296295</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45995.089871296295</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45995.089871296295</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45995.089871296295</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45995.089871296295</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45995.089871296295</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45995.089871296295</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45995.089871296295</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45995.089871296295</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45995.089871296295</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45995.089871296295</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45995.089871296295</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45995.089871296295</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45995.089871296295</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45995.089871296295</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45995.089871296295</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45995.089871296295</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45995.089871296295</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45995.089871296295</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45995.089871296295</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45995.089871296295</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45995.089871296295</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45995.089871296295</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45995.089871296295</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45995.089871296295</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45995.089871296295</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45995.089871296295</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45995.089871296295</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45995.089871296295</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45995.089871296295</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45995.089871296295</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45995.089871296295</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45995.089871296295</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45995.089871296295</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45995.089871296295</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45995.089871296295</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45995.089871296295</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45995.089871296295</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45995.089871296295</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45995.089871296295</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45995.089871296295</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45995.089871296295</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45995.089871296295</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45995.089871296295</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45995.089871296295</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45995.089871296295</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45995.089871296295</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45995.089871296295</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45995.089871296295</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45995.089871296295</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45995.089871296295</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45995.089871296295</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45995.089871296295</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ref="G786:G849" ca="1" si="13">IFERROR(NOW()-F786,"-")</f>
        <v>45995.089871296295</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45995.089871296295</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45995.089871296295</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45995.089871296295</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45995.089871296295</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45995.089871296295</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45995.089871296295</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45995.089871296295</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45995.089871296295</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45995.089871296295</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45995.089871296295</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45995.089871296295</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45995.089871296295</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45995.089871296295</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45995.089871296295</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45995.089871296295</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45995.089871296295</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45995.089871296295</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45995.089871296295</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45995.089871296295</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45995.089871296295</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45995.089871296295</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45995.089871296295</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45995.089871296295</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45995.089871296295</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45995.089871296295</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45995.089871296295</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45995.089871296295</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45995.089871296295</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45995.089871296295</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45995.089871296295</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45995.089871296295</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45995.089871296295</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45995.089871296295</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45995.089871296295</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45995.089871296295</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45995.089871296295</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45995.089871296295</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45995.089871296295</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45995.089871296295</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45995.089871296295</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45995.089871296295</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45995.089871296295</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45995.089871296295</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45995.089871296295</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45995.089871296295</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45995.089871296295</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45995.089871296295</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45995.089871296295</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45995.089871296295</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45995.089871296295</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45995.089871296295</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45995.089871296295</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45995.089871296295</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45995.089871296295</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45995.089871296295</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45995.089871296295</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45995.089871296295</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45995.089871296295</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45995.089871296295</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45995.089871296295</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45995.089871296295</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45995.089871296295</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45995.089871296295</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ref="G850:G913" ca="1" si="14">IFERROR(NOW()-F850,"-")</f>
        <v>45995.089871296295</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45995.089871296295</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45995.089871296295</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45995.089871296295</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45995.089871296295</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45995.089871296295</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45995.089871296295</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45995.089871296295</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45995.089871296295</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45995.089871296295</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45995.089871296295</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45995.089871296295</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45995.089871296295</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45995.089871296295</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45995.089871296295</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45995.089871296295</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45995.089871296295</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45995.089871296295</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45995.089871296295</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45995.089871296295</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45995.089871296295</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45995.089871296295</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45995.089871296295</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45995.089871296295</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45995.089871296295</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45995.089871296295</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45995.089871296295</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45995.089871296295</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45995.089871296295</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45995.089871296295</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45995.089871296295</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45995.089871296295</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45995.089871296295</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45995.089871296295</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45995.089871296295</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45995.089871296295</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45995.089871296295</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45995.089871296295</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45995.089871296295</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45995.089871296295</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45995.089871296295</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45995.089871296295</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45995.089871296295</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45995.089871296295</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45995.089871296295</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45995.089871296295</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45995.089871296295</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45995.089871296295</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45995.089871296295</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45995.089871296295</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45995.089871296295</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45995.089871296295</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45995.089871296295</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45995.089871296295</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45995.089871296295</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45995.089871296295</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45995.089871296295</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45995.089871296295</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45995.089871296295</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45995.089871296295</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45995.089871296295</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45995.089871296295</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45995.089871296295</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45995.089871296295</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ref="G914:G928" ca="1" si="15">IFERROR(NOW()-F914,"-")</f>
        <v>45995.089871296295</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45995.089871296295</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45995.089871296295</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45995.089871296295</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45995.089871296295</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45995.089871296295</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45995.089871296295</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45995.089871296295</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45995.089871296295</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45995.089871296295</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45995.089871296295</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45995.089871296295</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45995.089871296295</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45995.089871296295</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45995.089871296295</v>
      </c>
      <c r="H928" s="22"/>
      <c r="I928" s="19" t="str">
        <f>IFERROR(VLOOKUP(D928,DB!A:F,6,0),"")</f>
        <v/>
      </c>
      <c r="J928" s="18" t="str">
        <f>IFERROR(VLOOKUP(D928,DB!A:G,7,0),"")</f>
        <v/>
      </c>
      <c r="K928" s="42"/>
      <c r="L928" s="23" t="str">
        <f>IFERROR(VLOOKUP(D928,DB!A:I,9,0),"")</f>
        <v/>
      </c>
    </row>
  </sheetData>
  <dataValidations count="2">
    <dataValidation allowBlank="1" showInputMessage="1" showErrorMessage="1" sqref="E1" xr:uid="{5914219A-CB83-432D-936A-CC0CB6F3982A}"/>
    <dataValidation type="list" allowBlank="1" showInputMessage="1" showErrorMessage="1" sqref="E2:E92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09"/>
  <sheetViews>
    <sheetView tabSelected="1" workbookViewId="0">
      <selection activeCell="K4" sqref="K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39192</v>
      </c>
      <c r="B2" s="88" t="str">
        <f>IFERROR(VLOOKUP(D2,DB!A:K,11,0),"")</f>
        <v>R4</v>
      </c>
      <c r="C2" s="90">
        <v>1</v>
      </c>
      <c r="D2" s="88" t="s">
        <v>35166</v>
      </c>
      <c r="E2" s="91" t="s">
        <v>39106</v>
      </c>
      <c r="F2" s="92">
        <v>45703.480717592596</v>
      </c>
      <c r="G2" s="93">
        <f ca="1">IFERROR(NOW()-F2,"")</f>
        <v>291.60915347222181</v>
      </c>
      <c r="H2" s="92">
        <v>45703.474768518521</v>
      </c>
      <c r="I2" s="92" t="str">
        <f>IFERROR(VLOOKUP(D2,DB!A:F,6,0),"")</f>
        <v>SCECO</v>
      </c>
      <c r="J2" s="92" t="str">
        <f>IFERROR(VLOOKUP(D2,DB!A:G,7,0),"")</f>
        <v>Dead</v>
      </c>
      <c r="K2" s="94" t="s">
        <v>39193</v>
      </c>
      <c r="L2" s="88" t="str">
        <f>IFERROR(VLOOKUP(D2,DB!A:I,9,0),"")</f>
        <v>Latis</v>
      </c>
    </row>
    <row r="3" spans="1:16" ht="15" customHeight="1">
      <c r="A3" s="88" t="s">
        <v>39194</v>
      </c>
      <c r="B3" s="110" t="str">
        <f>IFERROR(VLOOKUP(D3,DB!A:K,11,0),"")</f>
        <v>R4</v>
      </c>
      <c r="C3" s="90">
        <v>1</v>
      </c>
      <c r="D3" s="88" t="s">
        <v>39195</v>
      </c>
      <c r="E3" s="91" t="s">
        <v>39106</v>
      </c>
      <c r="F3" s="92">
        <v>45994.982638888891</v>
      </c>
      <c r="G3" s="93">
        <f t="shared" ref="G3:G35" ca="1" si="0">IFERROR(NOW()-F3,"")</f>
        <v>0.10723217592749279</v>
      </c>
      <c r="H3" s="92">
        <v>45994.977592592593</v>
      </c>
      <c r="I3" s="110" t="str">
        <f>IFERROR(VLOOKUP(D3,DB!A:F,6,0),"")</f>
        <v>Generator-SG</v>
      </c>
      <c r="J3" s="110" t="str">
        <f>IFERROR(VLOOKUP(D3,DB!A:G,7,0),"")</f>
        <v>Dead</v>
      </c>
      <c r="K3" s="94" t="s">
        <v>39196</v>
      </c>
      <c r="L3" s="88" t="str">
        <f>IFERROR(VLOOKUP(D3,DB!A:I,9,0),"")</f>
        <v>Latis</v>
      </c>
    </row>
    <row r="4" spans="1:16" ht="15" customHeight="1">
      <c r="A4" s="110" t="s">
        <v>39197</v>
      </c>
      <c r="B4" s="110" t="str">
        <f>IFERROR(VLOOKUP(D4,DB!A:K,11,0),"")</f>
        <v>R4</v>
      </c>
      <c r="C4" s="90">
        <v>3</v>
      </c>
      <c r="D4" s="88" t="s">
        <v>35190</v>
      </c>
      <c r="E4" s="91" t="s">
        <v>39106</v>
      </c>
      <c r="F4" s="92">
        <v>45995.01458333333</v>
      </c>
      <c r="G4" s="93">
        <f t="shared" ca="1" si="0"/>
        <v>7.5287731488060672E-2</v>
      </c>
      <c r="H4" s="92">
        <v>45995.004687499997</v>
      </c>
      <c r="I4" s="110" t="str">
        <f>IFERROR(VLOOKUP(D4,DB!A:F,6,0),"")</f>
        <v>SCECO</v>
      </c>
      <c r="J4" s="110" t="str">
        <f>IFERROR(VLOOKUP(D4,DB!A:G,7,0),"")</f>
        <v>No BB Shifted</v>
      </c>
      <c r="K4" s="94" t="s">
        <v>39198</v>
      </c>
      <c r="L4" s="88" t="str">
        <f>IFERROR(VLOOKUP(D4,DB!A:I,9,0),"")</f>
        <v>Latis</v>
      </c>
    </row>
    <row r="5" spans="1:16" ht="15" customHeight="1">
      <c r="A5" s="110"/>
      <c r="B5" s="110" t="str">
        <f>IFERROR(VLOOKUP(D5,DB!A:K,11,0),"")</f>
        <v/>
      </c>
      <c r="C5" s="90"/>
      <c r="D5" s="88"/>
      <c r="E5" s="91"/>
      <c r="F5" s="92"/>
      <c r="G5" s="93">
        <f t="shared" ca="1" si="0"/>
        <v>45995.089871064818</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45995.089871064818</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45995.089871064818</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45995.089871064818</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45995.089871064818</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45995.089871064818</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45995.089871064818</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45995.089871064818</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45995.089871064818</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45995.089871064818</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45995.089871064818</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45995.089871064818</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45995.089871064818</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45995.089871064818</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45995.089871064818</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45995.089871064818</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45995.089871064818</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45995.089871064818</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45995.089871064818</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45995.089871064818</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45995.089871064818</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45995.089871064818</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45995.089871064818</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45995.089871064818</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45995.089871064818</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45995.089871064818</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45995.089871064818</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45995.089871064818</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45995.089871064818</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45995.089871064818</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45995.089871064818</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ref="G36:G99" ca="1" si="1">IFERROR(NOW()-F36,"")</f>
        <v>45995.089871064818</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45995.089871064818</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45995.089871064818</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45995.089871064818</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45995.089871064818</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45995.089871064818</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45995.089871064818</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45995.089871064818</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45995.089871064818</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45995.089871064818</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45995.089871064818</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45995.089871064818</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45995.089871064818</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45995.089871064818</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45995.089871064818</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45995.089871064818</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45995.089871064818</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45995.089871064818</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45995.089871064818</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45995.089871064818</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45995.089871064818</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45995.089871064818</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45995.089871064818</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45995.089871064818</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45995.089871064818</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45995.089871064818</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45995.089871064818</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45995.089871064818</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45995.089871064818</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45995.089871064818</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45995.089871064818</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45995.089871064818</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45995.089871064818</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45995.089871064818</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45995.089871064818</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45995.089871064818</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45995.089871064818</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45995.089871064818</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45995.089871064818</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45995.089871064818</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45995.089871064818</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45995.089871064818</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45995.089871064818</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45995.089871064818</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45995.089871064818</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45995.089871064818</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45995.089871064818</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45995.089871064818</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45995.089871064818</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45995.089871064818</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45995.089871064818</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45995.089871064818</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45995.089871064818</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45995.089871064818</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45995.089871064818</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45995.089871064818</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45995.089871064818</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45995.089871064818</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45995.089871064818</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45995.089871064818</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45995.089871064818</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45995.089871064818</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45995.089871064818</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45995.089871064818</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ref="G100:G163" ca="1" si="2">IFERROR(NOW()-F100,"")</f>
        <v>45995.089871064818</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45995.089871064818</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45995.089871064818</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45995.089871064818</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45995.089871064818</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45995.089871064818</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45995.089871064818</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45995.089871064818</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45995.089871064818</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45995.089871064818</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45995.089871064818</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45995.089871064818</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45995.089871064818</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45995.089871064818</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45995.089871064818</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45995.089871064818</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45995.089871064818</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45995.089871064818</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45995.089871064818</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45995.089871064818</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45995.089871064818</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45995.089871064818</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45995.089871064818</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45995.089871064818</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45995.089871064818</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45995.089871064818</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45995.089871064818</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45995.089871064818</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45995.089871064818</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45995.089871064818</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45995.089871064818</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45995.089871064818</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45995.089871064818</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45995.089871064818</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45995.089871064818</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45995.089871064818</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45995.089871064818</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45995.089871064818</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45995.089871064818</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45995.089871064818</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45995.089871064818</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45995.089871064818</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45995.089871064818</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45995.089871064818</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45995.089871064818</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45995.089871064818</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45995.089871064818</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45995.089871064818</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45995.089871064818</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45995.089871064818</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45995.089871064818</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45995.089871064818</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45995.089871064818</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45995.089871064818</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45995.089871064818</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45995.089871064818</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45995.089871064818</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45995.089871064818</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45995.089871064818</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45995.089871064818</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45995.089871064818</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45995.089871064818</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45995.089871064818</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45995.089871064818</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ref="G164:G209" ca="1" si="3">IFERROR(NOW()-F164,"")</f>
        <v>45995.089871064818</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45995.089871064818</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45995.089871064818</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45995.089871064818</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45995.089871064818</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45995.089871064818</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45995.089871064818</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45995.089871064818</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45995.089871064818</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45995.089871064818</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45995.089871064818</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45995.089871064818</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45995.089871064818</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45995.089871064818</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45995.089871064818</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45995.089871064818</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45995.089871064818</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45995.089871064818</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45995.089871064818</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45995.089871064818</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45995.089871064818</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45995.089871064818</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45995.089871064818</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45995.089871064818</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45995.089871064818</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45995.089871064818</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45995.089871064818</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45995.089871064818</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45995.089871064818</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45995.089871064818</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45995.089871064818</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45995.089871064818</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45995.089871064818</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45995.089871064818</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45995.089871064818</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45995.089871064818</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45995.089871064818</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45995.089871064818</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45995.089871064818</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45995.089871064818</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45995.089871064818</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45995.089871064818</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45995.089871064818</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45995.089871064818</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45995.089871064818</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45995.089871064818</v>
      </c>
      <c r="H209" s="92"/>
      <c r="I209" s="110" t="str">
        <f>IFERROR(VLOOKUP(D209,DB!A:F,6,0),"")</f>
        <v/>
      </c>
      <c r="J209" s="110" t="str">
        <f>IFERROR(VLOOKUP(D209,DB!A:G,7,0),"")</f>
        <v/>
      </c>
      <c r="K209" s="94"/>
      <c r="L209" s="88" t="str">
        <f>IFERROR(VLOOKUP(D209,DB!A:I,9,0),"")</f>
        <v/>
      </c>
    </row>
  </sheetData>
  <dataValidations count="2">
    <dataValidation allowBlank="1" showInputMessage="1" showErrorMessage="1" sqref="E1" xr:uid="{A4F81451-56CC-4543-9497-104C4E44EE4B}"/>
    <dataValidation type="list" allowBlank="1" showInputMessage="1" showErrorMessage="1" sqref="E2:E20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1"/>
  <sheetViews>
    <sheetView workbookViewId="0">
      <selection activeCell="G3" sqref="G3"/>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39199</v>
      </c>
      <c r="B2" s="37" t="str">
        <f>IFERROR(VLOOKUP(D2,DB!A:K,11,0),"")</f>
        <v>R5</v>
      </c>
      <c r="C2" s="37">
        <v>3</v>
      </c>
      <c r="D2" s="103" t="s">
        <v>36085</v>
      </c>
      <c r="E2" s="37" t="s">
        <v>39106</v>
      </c>
      <c r="F2" s="38">
        <v>45891.832060185188</v>
      </c>
      <c r="G2" s="105">
        <f ca="1">IFERROR(NOW()-F2,"")</f>
        <v>103.25781087962969</v>
      </c>
      <c r="H2" s="38">
        <v>45891.790393518517</v>
      </c>
      <c r="I2" s="37" t="str">
        <f>IFERROR(VLOOKUP(D2,DB!A:F,6,0),"")</f>
        <v>Generator-SG</v>
      </c>
      <c r="J2" s="37" t="str">
        <f>IFERROR(VLOOKUP(D2,DB!A:G,7,0),"")</f>
        <v>Vandalized</v>
      </c>
      <c r="K2" s="37" t="s">
        <v>39200</v>
      </c>
      <c r="L2" s="37" t="str">
        <f>IFERROR(VLOOKUP(D2,DB!A:I,9,0),"")</f>
        <v>Latis</v>
      </c>
      <c r="M2" s="102"/>
    </row>
    <row r="3" spans="1:13" s="39" customFormat="1" ht="30.75">
      <c r="A3" s="37" t="s">
        <v>39201</v>
      </c>
      <c r="B3" s="37" t="str">
        <f>IFERROR(VLOOKUP(D3,DB!A:K,11,0),"")</f>
        <v>R5</v>
      </c>
      <c r="C3" s="37">
        <v>1</v>
      </c>
      <c r="D3" s="37" t="s">
        <v>33407</v>
      </c>
      <c r="E3" s="37" t="s">
        <v>39185</v>
      </c>
      <c r="F3" s="38">
        <v>45926.188877314817</v>
      </c>
      <c r="G3" s="105">
        <f t="shared" ref="G3" ca="1" si="0">IFERROR(NOW()-F3,"")</f>
        <v>68.900993750001362</v>
      </c>
      <c r="H3" s="38">
        <v>45926.158159722225</v>
      </c>
      <c r="I3" s="37" t="str">
        <f>IFERROR(VLOOKUP(D3,DB!A:F,6,0),"")</f>
        <v>SCECO</v>
      </c>
      <c r="J3" s="37" t="str">
        <f>IFERROR(VLOOKUP(D3,DB!A:G,7,0),"")</f>
        <v>Good</v>
      </c>
      <c r="K3" s="37" t="s">
        <v>39202</v>
      </c>
      <c r="L3" s="37" t="str">
        <f>IFERROR(VLOOKUP(D3,DB!A:I,9,0),"")</f>
        <v>Latis</v>
      </c>
      <c r="M3" s="102"/>
    </row>
    <row r="4" spans="1:13" s="39" customFormat="1" ht="39.75" customHeight="1">
      <c r="A4" s="106" t="s">
        <v>39203</v>
      </c>
      <c r="B4" s="106" t="str">
        <f>IFERROR(VLOOKUP(D4,DB!A:K,11,0),"")</f>
        <v>R5</v>
      </c>
      <c r="C4" s="106">
        <v>1</v>
      </c>
      <c r="D4" s="106" t="s">
        <v>34832</v>
      </c>
      <c r="E4" s="106" t="s">
        <v>39185</v>
      </c>
      <c r="F4" s="107">
        <v>45948.661111111112</v>
      </c>
      <c r="G4" s="108">
        <f t="shared" ref="G4" ca="1" si="1">IFERROR(NOW()-F4,"")</f>
        <v>46.428759953705594</v>
      </c>
      <c r="H4" s="107">
        <v>45948.661111111112</v>
      </c>
      <c r="I4" s="106" t="str">
        <f>IFERROR(VLOOKUP(D4,DB!A:F,6,0),"")</f>
        <v>SCECO</v>
      </c>
      <c r="J4" s="106" t="str">
        <f>IFERROR(VLOOKUP(D4,DB!A:G,7,0),"")</f>
        <v>Dead</v>
      </c>
      <c r="K4" s="106" t="s">
        <v>39204</v>
      </c>
      <c r="L4" s="106" t="str">
        <f>IFERROR(VLOOKUP(D4,DB!A:I,9,0),"")</f>
        <v>Latis</v>
      </c>
    </row>
    <row r="5" spans="1:13" s="39" customFormat="1" ht="30.75">
      <c r="A5" s="106" t="s">
        <v>39205</v>
      </c>
      <c r="B5" s="106" t="str">
        <f>IFERROR(VLOOKUP(D5,DB!A:K,11,0),"")</f>
        <v>R5</v>
      </c>
      <c r="C5" s="106">
        <v>1</v>
      </c>
      <c r="D5" s="106" t="s">
        <v>36592</v>
      </c>
      <c r="E5" s="106" t="s">
        <v>39106</v>
      </c>
      <c r="F5" s="107">
        <v>45981.373298611114</v>
      </c>
      <c r="G5" s="108">
        <f ca="1">IFERROR(NOW()-F5,"")</f>
        <v>13.71657245370443</v>
      </c>
      <c r="H5" s="136">
        <v>45981.360798611109</v>
      </c>
      <c r="I5" s="106" t="str">
        <f>IFERROR(VLOOKUP(D5,DB!A:F,6,0),"")</f>
        <v>SCECO</v>
      </c>
      <c r="J5" s="106" t="str">
        <f>IFERROR(VLOOKUP(D5,DB!A:G,7,0),"")</f>
        <v>Dead</v>
      </c>
      <c r="K5" s="106" t="s">
        <v>39206</v>
      </c>
      <c r="L5" s="106" t="str">
        <f>IFERROR(VLOOKUP(D5,DB!A:I,9,0),"")</f>
        <v>Latis</v>
      </c>
    </row>
    <row r="6" spans="1:13" ht="30.75">
      <c r="A6" s="37" t="s">
        <v>39207</v>
      </c>
      <c r="B6" s="37" t="str">
        <f>IFERROR(VLOOKUP(D6,DB!A:K,11,0),"")</f>
        <v>R5</v>
      </c>
      <c r="C6" s="37">
        <v>1</v>
      </c>
      <c r="D6" s="37" t="s">
        <v>33061</v>
      </c>
      <c r="E6" s="37" t="s">
        <v>39185</v>
      </c>
      <c r="F6" s="38">
        <v>45994.817233796297</v>
      </c>
      <c r="G6" s="135">
        <f ca="1">IFERROR(NOW()-F6,"")</f>
        <v>0.27263726852106629</v>
      </c>
      <c r="H6" s="38">
        <v>45994.806076388886</v>
      </c>
      <c r="I6" s="37" t="str">
        <f>IFERROR(VLOOKUP(D6,DB!A:F,6,0),"")</f>
        <v>SCECO</v>
      </c>
      <c r="J6" s="37" t="str">
        <f>IFERROR(VLOOKUP(D6,DB!A:G,7,0),"")</f>
        <v>Dead</v>
      </c>
      <c r="K6" s="37" t="s">
        <v>39208</v>
      </c>
      <c r="L6" s="37" t="str">
        <f>IFERROR(VLOOKUP(D6,DB!A:I,9,0),"")</f>
        <v>Latis</v>
      </c>
    </row>
    <row r="7" spans="1:13">
      <c r="A7" s="37"/>
      <c r="B7" s="37" t="str">
        <f>IFERROR(VLOOKUP(D7,DB!A:K,11,0),"")</f>
        <v/>
      </c>
      <c r="C7" s="37"/>
      <c r="D7" s="37"/>
      <c r="E7" s="37"/>
      <c r="F7" s="38"/>
      <c r="G7" s="135">
        <f ca="1">IFERROR(NOW()-F7,"")</f>
        <v>45995.089871064818</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5">
        <f ca="1">IFERROR(NOW()-F8,"")</f>
        <v>45995.089871064818</v>
      </c>
      <c r="H8" s="38"/>
      <c r="I8" s="37" t="str">
        <f>IFERROR(VLOOKUP(D8,DB!A:F,6,0),"")</f>
        <v/>
      </c>
      <c r="J8" s="37" t="str">
        <f>IFERROR(VLOOKUP(D8,DB!A:G,7,0),"")</f>
        <v/>
      </c>
      <c r="K8" s="37"/>
      <c r="L8" s="37" t="str">
        <f>IFERROR(VLOOKUP(D8,DB!A:I,9,0),"")</f>
        <v/>
      </c>
    </row>
    <row r="9" spans="1:13">
      <c r="A9" s="150"/>
      <c r="B9" s="150" t="str">
        <f>IFERROR(VLOOKUP(D9,DB!A:K,11,0),"")</f>
        <v/>
      </c>
      <c r="C9" s="150"/>
      <c r="D9" s="150"/>
      <c r="E9" s="150"/>
      <c r="F9" s="151"/>
      <c r="G9" s="152">
        <f ca="1">IFERROR(NOW()-F9,"")</f>
        <v>45995.089871064818</v>
      </c>
      <c r="H9" s="151"/>
      <c r="I9" s="150" t="str">
        <f>IFERROR(VLOOKUP(D9,DB!A:F,6,0),"")</f>
        <v/>
      </c>
      <c r="J9" s="150" t="str">
        <f>IFERROR(VLOOKUP(D9,DB!A:G,7,0),"")</f>
        <v/>
      </c>
      <c r="K9" s="150"/>
      <c r="L9" s="150" t="str">
        <f>IFERROR(VLOOKUP(D9,DB!A:I,9,0),"")</f>
        <v/>
      </c>
    </row>
    <row r="10" spans="1:13">
      <c r="A10" s="37"/>
      <c r="B10" s="37" t="str">
        <f>IFERROR(VLOOKUP(D10,DB!A:K,11,0),"")</f>
        <v/>
      </c>
      <c r="C10" s="37"/>
      <c r="D10" s="37"/>
      <c r="E10" s="37"/>
      <c r="F10" s="38"/>
      <c r="G10" s="135">
        <f t="shared" ref="G10:G41" ca="1" si="2">IFERROR(NOW()-F10,"")</f>
        <v>45995.089871064818</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t="shared" ca="1" si="2"/>
        <v>45995.089871064818</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t="shared" ca="1" si="2"/>
        <v>45995.089871064818</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t="shared" ca="1" si="2"/>
        <v>45995.089871064818</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t="shared" ca="1" si="2"/>
        <v>45995.089871064818</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t="shared" ca="1" si="2"/>
        <v>45995.089871064818</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t="shared" ca="1" si="2"/>
        <v>45995.089871064818</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t="shared" ca="1" si="2"/>
        <v>45995.089871064818</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t="shared" ca="1" si="2"/>
        <v>45995.089871064818</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t="shared" ca="1" si="2"/>
        <v>45995.089871064818</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t="shared" ca="1" si="2"/>
        <v>45995.089871064818</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t="shared" ca="1" si="2"/>
        <v>45995.089871064818</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t="shared" ca="1" si="2"/>
        <v>45995.089871064818</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t="shared" ca="1" si="2"/>
        <v>45995.089871064818</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t="shared" ca="1" si="2"/>
        <v>45995.089871064818</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t="shared" ca="1" si="2"/>
        <v>45995.089871064818</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t="shared" ca="1" si="2"/>
        <v>45995.089871064818</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t="shared" ca="1" si="2"/>
        <v>45995.089871064818</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t="shared" ca="1" si="2"/>
        <v>45995.089871064818</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t="shared" ca="1" si="2"/>
        <v>45995.089871064818</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t="shared" ca="1" si="2"/>
        <v>45995.089871064818</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t="shared" ca="1" si="2"/>
        <v>45995.089871064818</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t="shared" ca="1" si="2"/>
        <v>45995.089871064818</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t="shared" ca="1" si="2"/>
        <v>45995.089871064818</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t="shared" ca="1" si="2"/>
        <v>45995.089871064818</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t="shared" ca="1" si="2"/>
        <v>45995.089871064818</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t="shared" ca="1" si="2"/>
        <v>45995.089871064818</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t="shared" ca="1" si="2"/>
        <v>45995.089871064818</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t="shared" ca="1" si="2"/>
        <v>45995.089871064818</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t="shared" ca="1" si="2"/>
        <v>45995.089871064818</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t="shared" ca="1" si="2"/>
        <v>45995.089871064818</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t="shared" ca="1" si="2"/>
        <v>45995.089871064818</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t="shared" ref="G42:G73" ca="1" si="3">IFERROR(NOW()-F42,"")</f>
        <v>45995.089871064818</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t="shared" ca="1" si="3"/>
        <v>45995.089871064818</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t="shared" ca="1" si="3"/>
        <v>45995.089871064818</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t="shared" ca="1" si="3"/>
        <v>45995.089871064818</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t="shared" ca="1" si="3"/>
        <v>45995.089871064818</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t="shared" ca="1" si="3"/>
        <v>45995.089871064818</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t="shared" ca="1" si="3"/>
        <v>45995.089871064818</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t="shared" ca="1" si="3"/>
        <v>45995.089871064818</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t="shared" ca="1" si="3"/>
        <v>45995.089871064818</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t="shared" ca="1" si="3"/>
        <v>45995.089871064818</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t="shared" ca="1" si="3"/>
        <v>45995.089871064818</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t="shared" ca="1" si="3"/>
        <v>45995.089871064818</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t="shared" ca="1" si="3"/>
        <v>45995.089871064818</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t="shared" ca="1" si="3"/>
        <v>45995.089871064818</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t="shared" ca="1" si="3"/>
        <v>45995.089871064818</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t="shared" ca="1" si="3"/>
        <v>45995.089871064818</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t="shared" ca="1" si="3"/>
        <v>45995.089871064818</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t="shared" ca="1" si="3"/>
        <v>45995.089871064818</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t="shared" ca="1" si="3"/>
        <v>45995.089871064818</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t="shared" ca="1" si="3"/>
        <v>45995.089871064818</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t="shared" ca="1" si="3"/>
        <v>45995.089871064818</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t="shared" ca="1" si="3"/>
        <v>45995.089871064818</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5">
        <f t="shared" ca="1" si="3"/>
        <v>45995.089871064818</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5">
        <f t="shared" ca="1" si="3"/>
        <v>45995.089871064818</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5">
        <f t="shared" ca="1" si="3"/>
        <v>45995.089871064818</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5">
        <f t="shared" ca="1" si="3"/>
        <v>45995.089871064818</v>
      </c>
      <c r="H67" s="38"/>
      <c r="I67" s="37" t="str">
        <f>IFERROR(VLOOKUP(D67,DB!A:F,6,0),"")</f>
        <v/>
      </c>
      <c r="J67" s="37" t="str">
        <f>IFERROR(VLOOKUP(D67,DB!A:G,7,0),"")</f>
        <v/>
      </c>
      <c r="K67" s="37"/>
      <c r="L67" s="37" t="str">
        <f>IFERROR(VLOOKUP(D67,DB!A:I,9,0),"")</f>
        <v/>
      </c>
    </row>
    <row r="68" spans="1:12">
      <c r="A68" s="37"/>
      <c r="B68" s="37" t="str">
        <f>IFERROR(VLOOKUP(D68,DB!A:K,11,0),"")</f>
        <v/>
      </c>
      <c r="C68" s="37"/>
      <c r="D68" s="37"/>
      <c r="E68" s="37"/>
      <c r="F68" s="38"/>
      <c r="G68" s="135">
        <f t="shared" ca="1" si="3"/>
        <v>45995.089871064818</v>
      </c>
      <c r="H68" s="38"/>
      <c r="I68" s="37" t="str">
        <f>IFERROR(VLOOKUP(D68,DB!A:F,6,0),"")</f>
        <v/>
      </c>
      <c r="J68" s="37" t="str">
        <f>IFERROR(VLOOKUP(D68,DB!A:G,7,0),"")</f>
        <v/>
      </c>
      <c r="K68" s="37"/>
      <c r="L68" s="37" t="str">
        <f>IFERROR(VLOOKUP(D68,DB!A:I,9,0),"")</f>
        <v/>
      </c>
    </row>
    <row r="69" spans="1:12">
      <c r="A69" s="37"/>
      <c r="B69" s="37" t="str">
        <f>IFERROR(VLOOKUP(D69,DB!A:K,11,0),"")</f>
        <v/>
      </c>
      <c r="C69" s="37"/>
      <c r="D69" s="37"/>
      <c r="E69" s="37"/>
      <c r="F69" s="38"/>
      <c r="G69" s="135">
        <f t="shared" ca="1" si="3"/>
        <v>45995.089871064818</v>
      </c>
      <c r="H69" s="38"/>
      <c r="I69" s="37" t="str">
        <f>IFERROR(VLOOKUP(D69,DB!A:F,6,0),"")</f>
        <v/>
      </c>
      <c r="J69" s="37" t="str">
        <f>IFERROR(VLOOKUP(D69,DB!A:G,7,0),"")</f>
        <v/>
      </c>
      <c r="K69" s="37"/>
      <c r="L69" s="37" t="str">
        <f>IFERROR(VLOOKUP(D69,DB!A:I,9,0),"")</f>
        <v/>
      </c>
    </row>
    <row r="70" spans="1:12">
      <c r="A70" s="37"/>
      <c r="B70" s="37" t="str">
        <f>IFERROR(VLOOKUP(D70,DB!A:K,11,0),"")</f>
        <v/>
      </c>
      <c r="C70" s="37"/>
      <c r="D70" s="37"/>
      <c r="E70" s="37"/>
      <c r="F70" s="38"/>
      <c r="G70" s="135">
        <f t="shared" ca="1" si="3"/>
        <v>45995.089871064818</v>
      </c>
      <c r="H70" s="38"/>
      <c r="I70" s="37" t="str">
        <f>IFERROR(VLOOKUP(D70,DB!A:F,6,0),"")</f>
        <v/>
      </c>
      <c r="J70" s="37" t="str">
        <f>IFERROR(VLOOKUP(D70,DB!A:G,7,0),"")</f>
        <v/>
      </c>
      <c r="K70" s="37"/>
      <c r="L70" s="37" t="str">
        <f>IFERROR(VLOOKUP(D70,DB!A:I,9,0),"")</f>
        <v/>
      </c>
    </row>
    <row r="71" spans="1:12">
      <c r="A71" s="150"/>
      <c r="B71" s="150" t="str">
        <f>IFERROR(VLOOKUP(D71,DB!A:K,11,0),"")</f>
        <v/>
      </c>
      <c r="C71" s="150"/>
      <c r="D71" s="150"/>
      <c r="E71" s="150"/>
      <c r="F71" s="151"/>
      <c r="G71" s="152">
        <f t="shared" ca="1" si="3"/>
        <v>45995.089871064818</v>
      </c>
      <c r="H71" s="151"/>
      <c r="I71" s="150" t="str">
        <f>IFERROR(VLOOKUP(D71,DB!A:F,6,0),"")</f>
        <v/>
      </c>
      <c r="J71" s="150" t="str">
        <f>IFERROR(VLOOKUP(D71,DB!A:G,7,0),"")</f>
        <v/>
      </c>
      <c r="K71" s="150"/>
      <c r="L71" s="150" t="str">
        <f>IFERROR(VLOOKUP(D71,DB!A:I,9,0),"")</f>
        <v/>
      </c>
    </row>
  </sheetData>
  <dataValidations count="2">
    <dataValidation allowBlank="1" showInputMessage="1" showErrorMessage="1" sqref="E1" xr:uid="{920C6338-E771-4DAE-8C89-92A9093EA4DE}"/>
    <dataValidation type="list" allowBlank="1" showInputMessage="1" showErrorMessage="1" sqref="E2:E7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30"/>
  <sheetViews>
    <sheetView workbookViewId="0">
      <selection activeCell="A5" sqref="A5:XFD5"/>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7.398437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39209</v>
      </c>
      <c r="B2" s="119" t="str">
        <f>IFERROR(VLOOKUP(D2,DB!A:K,11,0),"")</f>
        <v>R6</v>
      </c>
      <c r="C2" s="120">
        <v>2</v>
      </c>
      <c r="D2" s="119" t="s">
        <v>39062</v>
      </c>
      <c r="E2" s="142" t="s">
        <v>39106</v>
      </c>
      <c r="F2" s="121"/>
      <c r="G2" s="101">
        <f t="shared" ref="G2:G64" ca="1" si="0">IFERROR(NOW()-F2,"-")</f>
        <v>45995.089871064818</v>
      </c>
      <c r="H2" s="121">
        <v>45994.855833333335</v>
      </c>
      <c r="I2" s="119" t="str">
        <f>IFERROR(VLOOKUP(D2,DB!A:F,6,0),"")</f>
        <v>Generator-SG</v>
      </c>
      <c r="J2" s="119" t="str">
        <f>IFERROR(VLOOKUP(D2,DB!A:G,7,0),"")</f>
        <v>Vandalized</v>
      </c>
      <c r="K2" s="122" t="s">
        <v>39210</v>
      </c>
      <c r="L2" s="137" t="str">
        <f>IFERROR(VLOOKUP(D2,DB!A:I,9,0),"")</f>
        <v>Latis</v>
      </c>
    </row>
    <row r="3" spans="1:16382" ht="31.5" customHeight="1">
      <c r="A3" s="118" t="s">
        <v>39211</v>
      </c>
      <c r="B3" s="119" t="str">
        <f>IFERROR(VLOOKUP(D3,DB!A:K,11,0),"")</f>
        <v>R6</v>
      </c>
      <c r="C3" s="120">
        <v>1</v>
      </c>
      <c r="D3" s="119" t="s">
        <v>30363</v>
      </c>
      <c r="E3" s="142" t="s">
        <v>39106</v>
      </c>
      <c r="F3" s="121">
        <v>45995.037789351853</v>
      </c>
      <c r="G3" s="101">
        <f ca="1">IFERROR(NOW()-F3,"-")</f>
        <v>5.2081712965446059E-2</v>
      </c>
      <c r="H3" s="121">
        <v>45995.037743055553</v>
      </c>
      <c r="I3" s="119" t="str">
        <f>IFERROR(VLOOKUP(D3,DB!A:F,6,0),"")</f>
        <v>SCECO</v>
      </c>
      <c r="J3" s="119" t="str">
        <f>IFERROR(VLOOKUP(D3,DB!A:G,7,0),"")</f>
        <v>Dead+In progress+No BB Design</v>
      </c>
      <c r="K3" s="122" t="s">
        <v>39212</v>
      </c>
      <c r="L3" s="137" t="str">
        <f>IFERROR(VLOOKUP(D3,DB!A:I,9,0),"")</f>
        <v>Latis</v>
      </c>
    </row>
    <row r="4" spans="1:16382" ht="31.5" customHeight="1">
      <c r="A4" s="118"/>
      <c r="B4" s="119" t="str">
        <f>IFERROR(VLOOKUP(D4,DB!A:K,11,0),"")</f>
        <v/>
      </c>
      <c r="C4" s="120"/>
      <c r="D4" s="119"/>
      <c r="E4" s="142"/>
      <c r="F4" s="121"/>
      <c r="G4" s="101">
        <f t="shared" ca="1" si="0"/>
        <v>45995.089871064818</v>
      </c>
      <c r="H4" s="121"/>
      <c r="I4" s="119" t="str">
        <f>IFERROR(VLOOKUP(D4,DB!A:F,6,0),"")</f>
        <v/>
      </c>
      <c r="J4" s="119" t="str">
        <f>IFERROR(VLOOKUP(D4,DB!A:G,7,0),"")</f>
        <v/>
      </c>
      <c r="K4" s="122" t="s">
        <v>39213</v>
      </c>
      <c r="L4" s="137" t="str">
        <f>IFERROR(VLOOKUP(D4,DB!A:I,9,0),"")</f>
        <v/>
      </c>
    </row>
    <row r="5" spans="1:16382" ht="31.5" customHeight="1">
      <c r="A5" s="118"/>
      <c r="B5" s="119" t="str">
        <f>IFERROR(VLOOKUP(D5,DB!A:K,11,0),"")</f>
        <v/>
      </c>
      <c r="C5" s="120"/>
      <c r="D5" s="119"/>
      <c r="E5" s="142"/>
      <c r="F5" s="121"/>
      <c r="G5" s="72">
        <f t="shared" ca="1" si="0"/>
        <v>45995.089871064818</v>
      </c>
      <c r="H5" s="121"/>
      <c r="I5" s="119" t="str">
        <f>IFERROR(VLOOKUP(D5,DB!A:F,6,0),"")</f>
        <v/>
      </c>
      <c r="J5" s="119" t="s">
        <v>39213</v>
      </c>
      <c r="K5" s="122"/>
      <c r="L5" s="137" t="str">
        <f>IFERROR(VLOOKUP(D5,DB!A:I,9,0),"")</f>
        <v/>
      </c>
    </row>
    <row r="6" spans="1:16382" ht="31.5" customHeight="1">
      <c r="A6" s="118"/>
      <c r="B6" s="119" t="str">
        <f>IFERROR(VLOOKUP(D6,DB!A:K,11,0),"")</f>
        <v/>
      </c>
      <c r="C6" s="120"/>
      <c r="D6" s="119"/>
      <c r="E6" s="142"/>
      <c r="F6" s="121"/>
      <c r="G6" s="72">
        <f t="shared" ca="1" si="0"/>
        <v>45995.089871064818</v>
      </c>
      <c r="H6" s="121"/>
      <c r="I6" s="72"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t="shared" ca="1" si="0"/>
        <v>45995.089871064818</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t="shared" ca="1" si="0"/>
        <v>45995.089871064818</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t="shared" ca="1" si="0"/>
        <v>45995.089871064818</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t="shared" ca="1" si="0"/>
        <v>45995.089871064818</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t="shared" ca="1" si="0"/>
        <v>45995.089871064818</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t="shared" ca="1" si="0"/>
        <v>45995.089871064818</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t="shared" ca="1" si="0"/>
        <v>45995.089871064818</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t="shared" ca="1" si="0"/>
        <v>45995.089871064818</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t="shared" ca="1" si="0"/>
        <v>45995.089871064818</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t="shared" ca="1" si="0"/>
        <v>45995.089871064818</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t="shared" ca="1" si="0"/>
        <v>45995.089871064818</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t="shared" ca="1" si="0"/>
        <v>45995.089871064818</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t="shared" ca="1" si="0"/>
        <v>45995.089871064818</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t="shared" ca="1" si="0"/>
        <v>45995.089871064818</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t="shared" ca="1" si="0"/>
        <v>45995.089871064818</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t="shared" ca="1" si="0"/>
        <v>45995.089871064818</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t="shared" ca="1" si="0"/>
        <v>45995.089871064818</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t="shared" ca="1" si="0"/>
        <v>45995.089871064818</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t="shared" ca="1" si="0"/>
        <v>45995.089871064818</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t="shared" ca="1" si="0"/>
        <v>45995.089871064818</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t="shared" ca="1" si="0"/>
        <v>45995.089871064818</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t="shared" ca="1" si="0"/>
        <v>45995.089871064818</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t="shared" ca="1" si="0"/>
        <v>45995.089871064818</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t="shared" ca="1" si="0"/>
        <v>45995.089871064818</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t="shared" ca="1" si="0"/>
        <v>45995.089871064818</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t="shared" ca="1" si="0"/>
        <v>45995.089871064818</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t="shared" ca="1" si="0"/>
        <v>45995.089871064818</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t="shared" ca="1" si="0"/>
        <v>45995.089871064818</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t="shared" ca="1" si="0"/>
        <v>45995.089871064818</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t="shared" ca="1" si="0"/>
        <v>45995.089871064818</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t="shared" ca="1" si="0"/>
        <v>45995.089871064818</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t="shared" ca="1" si="0"/>
        <v>45995.089871064818</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t="shared" ca="1" si="0"/>
        <v>45995.089871064818</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t="shared" ca="1" si="0"/>
        <v>45995.089871064818</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t="shared" ca="1" si="0"/>
        <v>45995.089871064818</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t="shared" ca="1" si="0"/>
        <v>45995.089871064818</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t="shared" ca="1" si="0"/>
        <v>45995.089871064818</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t="shared" ca="1" si="0"/>
        <v>45995.089871064818</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t="shared" ca="1" si="0"/>
        <v>45995.089871064818</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t="shared" ca="1" si="0"/>
        <v>45995.089871064818</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t="shared" ca="1" si="0"/>
        <v>45995.089871064818</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t="shared" ca="1" si="0"/>
        <v>45995.089871064818</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t="shared" ca="1" si="0"/>
        <v>45995.089871064818</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t="shared" ca="1" si="0"/>
        <v>45995.089871064818</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t="shared" ca="1" si="0"/>
        <v>45995.089871064818</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t="shared" ca="1" si="0"/>
        <v>45995.089871064818</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t="shared" ca="1" si="0"/>
        <v>45995.089871064818</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t="shared" ca="1" si="0"/>
        <v>45995.089871064818</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t="shared" ca="1" si="0"/>
        <v>45995.089871064818</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t="shared" ca="1" si="0"/>
        <v>45995.089871064818</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t="shared" ca="1" si="0"/>
        <v>45995.089871064818</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t="shared" ca="1" si="0"/>
        <v>45995.089871064818</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t="shared" ca="1" si="0"/>
        <v>45995.089871064818</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t="shared" ca="1" si="0"/>
        <v>45995.089871064818</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t="shared" ca="1" si="0"/>
        <v>45995.089871064818</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t="shared" ca="1" si="0"/>
        <v>45995.089871064818</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t="shared" ca="1" si="0"/>
        <v>45995.089871064818</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t="shared" ca="1" si="0"/>
        <v>45995.089871064818</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t="shared" ref="G65:G128" ca="1" si="1">IFERROR(NOW()-F65,"-")</f>
        <v>45995.089871064818</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t="shared" ca="1" si="1"/>
        <v>45995.089871064818</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t="shared" ca="1" si="1"/>
        <v>45995.089871064818</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t="shared" ca="1" si="1"/>
        <v>45995.089871064818</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t="shared" ca="1" si="1"/>
        <v>45995.089871064818</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t="shared" ca="1" si="1"/>
        <v>45995.089871064818</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t="shared" ca="1" si="1"/>
        <v>45995.089871064818</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t="shared" ca="1" si="1"/>
        <v>45995.089871064818</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t="shared" ca="1" si="1"/>
        <v>45995.089871064818</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t="shared" ca="1" si="1"/>
        <v>45995.089871064818</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t="shared" ca="1" si="1"/>
        <v>45995.089871064818</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t="shared" ca="1" si="1"/>
        <v>45995.089871064818</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t="shared" ca="1" si="1"/>
        <v>45995.089871064818</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t="shared" ca="1" si="1"/>
        <v>45995.089871064818</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t="shared" ca="1" si="1"/>
        <v>45995.089871064818</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t="shared" ca="1" si="1"/>
        <v>45995.089871064818</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t="shared" ca="1" si="1"/>
        <v>45995.089871064818</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t="shared" ca="1" si="1"/>
        <v>45995.089871064818</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t="shared" ca="1" si="1"/>
        <v>45995.089871064818</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t="shared" ca="1" si="1"/>
        <v>45995.089871064818</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t="shared" ca="1" si="1"/>
        <v>45995.089871064818</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t="shared" ca="1" si="1"/>
        <v>45995.089871064818</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t="shared" ca="1" si="1"/>
        <v>45995.089871064818</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t="shared" ca="1" si="1"/>
        <v>45995.089871064818</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t="shared" ca="1" si="1"/>
        <v>45995.089871064818</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t="shared" ca="1" si="1"/>
        <v>45995.089871064818</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t="shared" ca="1" si="1"/>
        <v>45995.089871064818</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t="shared" ca="1" si="1"/>
        <v>45995.089871064818</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t="shared" ca="1" si="1"/>
        <v>45995.089871064818</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t="shared" ca="1" si="1"/>
        <v>45995.089871064818</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t="shared" ca="1" si="1"/>
        <v>45995.089871064818</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t="shared" ca="1" si="1"/>
        <v>45995.089871064818</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t="shared" ca="1" si="1"/>
        <v>45995.089871064818</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t="shared" ca="1" si="1"/>
        <v>45995.089871064818</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t="shared" ca="1" si="1"/>
        <v>45995.089871064818</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t="shared" ca="1" si="1"/>
        <v>45995.089871064818</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t="shared" ca="1" si="1"/>
        <v>45995.089871064818</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t="shared" ca="1" si="1"/>
        <v>45995.089871064818</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t="shared" ca="1" si="1"/>
        <v>45995.089871064818</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t="shared" ca="1" si="1"/>
        <v>45995.089871064818</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t="shared" ca="1" si="1"/>
        <v>45995.089871064818</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t="shared" ca="1" si="1"/>
        <v>45995.089871064818</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t="shared" ca="1" si="1"/>
        <v>45995.089871064818</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t="shared" ca="1" si="1"/>
        <v>45995.089871064818</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t="shared" ca="1" si="1"/>
        <v>45995.089871064818</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t="shared" ca="1" si="1"/>
        <v>45995.089871064818</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t="shared" ca="1" si="1"/>
        <v>45995.089871064818</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t="shared" ca="1" si="1"/>
        <v>45995.089871064818</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t="shared" ca="1" si="1"/>
        <v>45995.089871064818</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t="shared" ca="1" si="1"/>
        <v>45995.089871064818</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t="shared" ca="1" si="1"/>
        <v>45995.089871064818</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t="shared" ca="1" si="1"/>
        <v>45995.089871064818</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t="shared" ca="1" si="1"/>
        <v>45995.089871064818</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t="shared" ca="1" si="1"/>
        <v>45995.089871064818</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t="shared" ca="1" si="1"/>
        <v>45995.089871064818</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t="shared" ca="1" si="1"/>
        <v>45995.089871064818</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t="shared" ca="1" si="1"/>
        <v>45995.089871064818</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t="shared" ca="1" si="1"/>
        <v>45995.089871064818</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t="shared" ca="1" si="1"/>
        <v>45995.089871064818</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t="shared" ca="1" si="1"/>
        <v>45995.089871064818</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t="shared" ca="1" si="1"/>
        <v>45995.089871064818</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t="shared" ca="1" si="1"/>
        <v>45995.089871064818</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t="shared" ca="1" si="1"/>
        <v>45995.089871064818</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t="shared" ca="1" si="1"/>
        <v>45995.089871064818</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t="shared" ref="G129:G192" ca="1" si="2">IFERROR(NOW()-F129,"-")</f>
        <v>45995.089871064818</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t="shared" ca="1" si="2"/>
        <v>45995.089871064818</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t="shared" ca="1" si="2"/>
        <v>45995.089871064818</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t="shared" ca="1" si="2"/>
        <v>45995.089871064818</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t="shared" ca="1" si="2"/>
        <v>45995.089871064818</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t="shared" ca="1" si="2"/>
        <v>45995.089871064818</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t="shared" ca="1" si="2"/>
        <v>45995.089871064818</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t="shared" ca="1" si="2"/>
        <v>45995.089871064818</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t="shared" ca="1" si="2"/>
        <v>45995.089871064818</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t="shared" ca="1" si="2"/>
        <v>45995.089871064818</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t="shared" ca="1" si="2"/>
        <v>45995.089871064818</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t="shared" ca="1" si="2"/>
        <v>45995.089871064818</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t="shared" ca="1" si="2"/>
        <v>45995.089871064818</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t="shared" ca="1" si="2"/>
        <v>45995.089871064818</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t="shared" ca="1" si="2"/>
        <v>45995.089871064818</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t="shared" ca="1" si="2"/>
        <v>45995.089871064818</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t="shared" ca="1" si="2"/>
        <v>45995.089871064818</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t="shared" ca="1" si="2"/>
        <v>45995.089871064818</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t="shared" ca="1" si="2"/>
        <v>45995.089871064818</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t="shared" ca="1" si="2"/>
        <v>45995.089871064818</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t="shared" ca="1" si="2"/>
        <v>45995.089871064818</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t="shared" ca="1" si="2"/>
        <v>45995.089871064818</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t="shared" ca="1" si="2"/>
        <v>45995.089871064818</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t="shared" ca="1" si="2"/>
        <v>45995.089871064818</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t="shared" ca="1" si="2"/>
        <v>45995.089871064818</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t="shared" ca="1" si="2"/>
        <v>45995.089871064818</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t="shared" ca="1" si="2"/>
        <v>45995.089871064818</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t="shared" ca="1" si="2"/>
        <v>45995.089871064818</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t="shared" ca="1" si="2"/>
        <v>45995.089871064818</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t="shared" ca="1" si="2"/>
        <v>45995.089871064818</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t="shared" ca="1" si="2"/>
        <v>45995.089871064818</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t="shared" ca="1" si="2"/>
        <v>45995.089871064818</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t="shared" ca="1" si="2"/>
        <v>45995.089871064818</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t="shared" ca="1" si="2"/>
        <v>45995.089871064818</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t="shared" ca="1" si="2"/>
        <v>45995.089871064818</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t="shared" ca="1" si="2"/>
        <v>45995.089871064818</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t="shared" ca="1" si="2"/>
        <v>45995.089871064818</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t="shared" ca="1" si="2"/>
        <v>45995.089871064818</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t="shared" ca="1" si="2"/>
        <v>45995.089871064818</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t="shared" ca="1" si="2"/>
        <v>45995.089871064818</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t="shared" ca="1" si="2"/>
        <v>45995.089871064818</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t="shared" ca="1" si="2"/>
        <v>45995.089871064818</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t="shared" ca="1" si="2"/>
        <v>45995.089871064818</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t="shared" ca="1" si="2"/>
        <v>45995.089871064818</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t="shared" ca="1" si="2"/>
        <v>45995.089871064818</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t="shared" ca="1" si="2"/>
        <v>45995.089871064818</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t="shared" ca="1" si="2"/>
        <v>45995.089871064818</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t="shared" ca="1" si="2"/>
        <v>45995.089871064818</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t="shared" ca="1" si="2"/>
        <v>45995.089871064818</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t="shared" ca="1" si="2"/>
        <v>45995.089871064818</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t="shared" ca="1" si="2"/>
        <v>45995.089871064818</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t="shared" ca="1" si="2"/>
        <v>45995.089871064818</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t="shared" ca="1" si="2"/>
        <v>45995.089871064818</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t="shared" ca="1" si="2"/>
        <v>45995.089871064818</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t="shared" ca="1" si="2"/>
        <v>45995.089871064818</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t="shared" ca="1" si="2"/>
        <v>45995.089871064818</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t="shared" ca="1" si="2"/>
        <v>45995.089871064818</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t="shared" ca="1" si="2"/>
        <v>45995.089871064818</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t="shared" ca="1" si="2"/>
        <v>45995.089871064818</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t="shared" ca="1" si="2"/>
        <v>45995.089871064818</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t="shared" ca="1" si="2"/>
        <v>45995.089871064818</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t="shared" ca="1" si="2"/>
        <v>45995.089871064818</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t="shared" ca="1" si="2"/>
        <v>45995.089871064818</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t="shared" ca="1" si="2"/>
        <v>45995.089871064818</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t="shared" ref="G193:G256" ca="1" si="3">IFERROR(NOW()-F193,"-")</f>
        <v>45995.089871064818</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t="shared" ca="1" si="3"/>
        <v>45995.089871064818</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t="shared" ca="1" si="3"/>
        <v>45995.089871064818</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t="shared" ca="1" si="3"/>
        <v>45995.089871064818</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t="shared" ca="1" si="3"/>
        <v>45995.089871064818</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t="shared" ca="1" si="3"/>
        <v>45995.089871064818</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t="shared" ca="1" si="3"/>
        <v>45995.089871064818</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t="shared" ca="1" si="3"/>
        <v>45995.089871064818</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t="shared" ca="1" si="3"/>
        <v>45995.089871064818</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t="shared" ca="1" si="3"/>
        <v>45995.089871064818</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t="shared" ca="1" si="3"/>
        <v>45995.089871064818</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t="shared" ca="1" si="3"/>
        <v>45995.089871064818</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t="shared" ca="1" si="3"/>
        <v>45995.089871064818</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t="shared" ca="1" si="3"/>
        <v>45995.089871064818</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t="shared" ca="1" si="3"/>
        <v>45995.089871064818</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t="shared" ca="1" si="3"/>
        <v>45995.089871064818</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t="shared" ca="1" si="3"/>
        <v>45995.089871064818</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t="shared" ca="1" si="3"/>
        <v>45995.089871064818</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t="shared" ca="1" si="3"/>
        <v>45995.089871064818</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t="shared" ca="1" si="3"/>
        <v>45995.089871064818</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t="shared" ca="1" si="3"/>
        <v>45995.089871064818</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t="shared" ca="1" si="3"/>
        <v>45995.089871064818</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t="shared" ca="1" si="3"/>
        <v>45995.089871064818</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t="shared" ca="1" si="3"/>
        <v>45995.089871064818</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t="shared" ca="1" si="3"/>
        <v>45995.089871064818</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t="shared" ca="1" si="3"/>
        <v>45995.089871064818</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t="shared" ca="1" si="3"/>
        <v>45995.089871064818</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t="shared" ca="1" si="3"/>
        <v>45995.089871064818</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t="shared" ca="1" si="3"/>
        <v>45995.089871064818</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t="shared" ca="1" si="3"/>
        <v>45995.089871064818</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t="shared" ca="1" si="3"/>
        <v>45995.089871064818</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t="shared" ca="1" si="3"/>
        <v>45995.089871064818</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t="shared" ca="1" si="3"/>
        <v>45995.089871064818</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t="shared" ca="1" si="3"/>
        <v>45995.089871064818</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t="shared" ca="1" si="3"/>
        <v>45995.089871064818</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t="shared" ca="1" si="3"/>
        <v>45995.089871064818</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t="shared" ca="1" si="3"/>
        <v>45995.089871064818</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t="shared" ca="1" si="3"/>
        <v>45995.089871064818</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t="shared" ca="1" si="3"/>
        <v>45995.089871064818</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t="shared" ca="1" si="3"/>
        <v>45995.089871064818</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t="shared" ca="1" si="3"/>
        <v>45995.089871064818</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t="shared" ca="1" si="3"/>
        <v>45995.089871064818</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t="shared" ca="1" si="3"/>
        <v>45995.089871064818</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t="shared" ca="1" si="3"/>
        <v>45995.089871064818</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t="shared" ca="1" si="3"/>
        <v>45995.089871064818</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t="shared" ca="1" si="3"/>
        <v>45995.089871064818</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t="shared" ca="1" si="3"/>
        <v>45995.089871064818</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t="shared" ca="1" si="3"/>
        <v>45995.089871064818</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t="shared" ca="1" si="3"/>
        <v>45995.089871064818</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t="shared" ca="1" si="3"/>
        <v>45995.089871064818</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t="shared" ca="1" si="3"/>
        <v>45995.089871064818</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t="shared" ca="1" si="3"/>
        <v>45995.089871064818</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t="shared" ca="1" si="3"/>
        <v>45995.089871064818</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t="shared" ca="1" si="3"/>
        <v>45995.089871064818</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t="shared" ca="1" si="3"/>
        <v>45995.089871064818</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t="shared" ca="1" si="3"/>
        <v>45995.089871064818</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t="shared" ca="1" si="3"/>
        <v>45995.089871064818</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t="shared" ca="1" si="3"/>
        <v>45995.089871064818</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t="shared" ca="1" si="3"/>
        <v>45995.089871064818</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t="shared" ca="1" si="3"/>
        <v>45995.089871064818</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t="shared" ca="1" si="3"/>
        <v>45995.089871064818</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t="shared" ca="1" si="3"/>
        <v>45995.089871064818</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t="shared" ca="1" si="3"/>
        <v>45995.089871064818</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t="shared" ca="1" si="3"/>
        <v>45995.089871064818</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t="shared" ref="G257:G320" ca="1" si="4">IFERROR(NOW()-F257,"-")</f>
        <v>45995.089871064818</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t="shared" ca="1" si="4"/>
        <v>45995.089871064818</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t="shared" ca="1" si="4"/>
        <v>45995.089871064818</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t="shared" ca="1" si="4"/>
        <v>45995.089871064818</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t="shared" ca="1" si="4"/>
        <v>45995.089871064818</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t="shared" ca="1" si="4"/>
        <v>45995.089871064818</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t="shared" ca="1" si="4"/>
        <v>45995.089871064818</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t="shared" ca="1" si="4"/>
        <v>45995.089871064818</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t="shared" ca="1" si="4"/>
        <v>45995.089871064818</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t="shared" ca="1" si="4"/>
        <v>45995.089871064818</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t="shared" ca="1" si="4"/>
        <v>45995.089871064818</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t="shared" ca="1" si="4"/>
        <v>45995.089871064818</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t="shared" ca="1" si="4"/>
        <v>45995.089871064818</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t="shared" ca="1" si="4"/>
        <v>45995.089871064818</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t="shared" ca="1" si="4"/>
        <v>45995.089871064818</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t="shared" ca="1" si="4"/>
        <v>45995.089871064818</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t="shared" ca="1" si="4"/>
        <v>45995.089871064818</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t="shared" ca="1" si="4"/>
        <v>45995.089871064818</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t="shared" ca="1" si="4"/>
        <v>45995.089871064818</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t="shared" ca="1" si="4"/>
        <v>45995.089871064818</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t="shared" ca="1" si="4"/>
        <v>45995.089871064818</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t="shared" ca="1" si="4"/>
        <v>45995.089871064818</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t="shared" ca="1" si="4"/>
        <v>45995.089871064818</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t="shared" ca="1" si="4"/>
        <v>45995.089871064818</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t="shared" ca="1" si="4"/>
        <v>45995.089871064818</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t="shared" ca="1" si="4"/>
        <v>45995.089871064818</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t="shared" ca="1" si="4"/>
        <v>45995.089871064818</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t="shared" ca="1" si="4"/>
        <v>45995.089871064818</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t="shared" ca="1" si="4"/>
        <v>45995.089871064818</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t="shared" ca="1" si="4"/>
        <v>45995.089871064818</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t="shared" ca="1" si="4"/>
        <v>45995.089871064818</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t="shared" ca="1" si="4"/>
        <v>45995.089871064818</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t="shared" ca="1" si="4"/>
        <v>45995.089871064818</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t="shared" ca="1" si="4"/>
        <v>45995.089871064818</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t="shared" ca="1" si="4"/>
        <v>45995.089871064818</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t="shared" ca="1" si="4"/>
        <v>45995.089871064818</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t="shared" ca="1" si="4"/>
        <v>45995.089871064818</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t="shared" ca="1" si="4"/>
        <v>45995.089871064818</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t="shared" ca="1" si="4"/>
        <v>45995.089871064818</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t="shared" ca="1" si="4"/>
        <v>45995.089871064818</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t="shared" ca="1" si="4"/>
        <v>45995.089871064818</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t="shared" ca="1" si="4"/>
        <v>45995.089871064818</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t="shared" ca="1" si="4"/>
        <v>45995.089871064818</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t="shared" ca="1" si="4"/>
        <v>45995.089871064818</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t="shared" ca="1" si="4"/>
        <v>45995.089871064818</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t="shared" ca="1" si="4"/>
        <v>45995.089871064818</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t="shared" ca="1" si="4"/>
        <v>45995.089871064818</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t="shared" ca="1" si="4"/>
        <v>45995.089871064818</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t="shared" ca="1" si="4"/>
        <v>45995.089871064818</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t="shared" ca="1" si="4"/>
        <v>45995.089871064818</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t="shared" ca="1" si="4"/>
        <v>45995.089871064818</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t="shared" ca="1" si="4"/>
        <v>45995.089871064818</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t="shared" ca="1" si="4"/>
        <v>45995.089871064818</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t="shared" ca="1" si="4"/>
        <v>45995.089871064818</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t="shared" ca="1" si="4"/>
        <v>45995.089871064818</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t="shared" ca="1" si="4"/>
        <v>45995.089871064818</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t="shared" ca="1" si="4"/>
        <v>45995.089871064818</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t="shared" ca="1" si="4"/>
        <v>45995.089871064818</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t="shared" ca="1" si="4"/>
        <v>45995.089871064818</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t="shared" ca="1" si="4"/>
        <v>45995.089871064818</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t="shared" ca="1" si="4"/>
        <v>45995.089871064818</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t="shared" ca="1" si="4"/>
        <v>45995.089871064818</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t="shared" ca="1" si="4"/>
        <v>45995.089871064818</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t="shared" ca="1" si="4"/>
        <v>45995.089871064818</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t="shared" ref="G321:G384" ca="1" si="5">IFERROR(NOW()-F321,"-")</f>
        <v>45995.089871064818</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t="shared" ca="1" si="5"/>
        <v>45995.089871064818</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t="shared" ca="1" si="5"/>
        <v>45995.089871064818</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t="shared" ca="1" si="5"/>
        <v>45995.089871064818</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t="shared" ca="1" si="5"/>
        <v>45995.089871064818</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t="shared" ca="1" si="5"/>
        <v>45995.089871064818</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t="shared" ca="1" si="5"/>
        <v>45995.089871064818</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t="shared" ca="1" si="5"/>
        <v>45995.089871064818</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t="shared" ca="1" si="5"/>
        <v>45995.089871064818</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t="shared" ca="1" si="5"/>
        <v>45995.089871064818</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t="shared" ca="1" si="5"/>
        <v>45995.089871064818</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t="shared" ca="1" si="5"/>
        <v>45995.089871064818</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t="shared" ca="1" si="5"/>
        <v>45995.089871064818</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t="shared" ca="1" si="5"/>
        <v>45995.089871064818</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t="shared" ca="1" si="5"/>
        <v>45995.089871064818</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t="shared" ca="1" si="5"/>
        <v>45995.089871064818</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t="shared" ca="1" si="5"/>
        <v>45995.089871064818</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t="shared" ca="1" si="5"/>
        <v>45995.089871064818</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t="shared" ca="1" si="5"/>
        <v>45995.089871064818</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t="shared" ca="1" si="5"/>
        <v>45995.089871064818</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t="shared" ca="1" si="5"/>
        <v>45995.089871064818</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t="shared" ca="1" si="5"/>
        <v>45995.089871064818</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t="shared" ca="1" si="5"/>
        <v>45995.089871064818</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t="shared" ca="1" si="5"/>
        <v>45995.089871064818</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t="shared" ca="1" si="5"/>
        <v>45995.089871064818</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t="shared" ca="1" si="5"/>
        <v>45995.089871064818</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t="shared" ca="1" si="5"/>
        <v>45995.089871064818</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t="shared" ca="1" si="5"/>
        <v>45995.089871064818</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t="shared" ca="1" si="5"/>
        <v>45995.089871064818</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t="shared" ca="1" si="5"/>
        <v>45995.089871064818</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t="shared" ca="1" si="5"/>
        <v>45995.089871064818</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t="shared" ca="1" si="5"/>
        <v>45995.089871064818</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t="shared" ca="1" si="5"/>
        <v>45995.089871064818</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t="shared" ca="1" si="5"/>
        <v>45995.089871064818</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t="shared" ca="1" si="5"/>
        <v>45995.089871064818</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t="shared" ca="1" si="5"/>
        <v>45995.089871064818</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t="shared" ca="1" si="5"/>
        <v>45995.089871064818</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t="shared" ca="1" si="5"/>
        <v>45995.089871064818</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t="shared" ca="1" si="5"/>
        <v>45995.089871064818</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t="shared" ca="1" si="5"/>
        <v>45995.089871064818</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t="shared" ca="1" si="5"/>
        <v>45995.089871064818</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t="shared" ca="1" si="5"/>
        <v>45995.089871064818</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t="shared" ca="1" si="5"/>
        <v>45995.089871064818</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t="shared" ca="1" si="5"/>
        <v>45995.089871064818</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t="shared" ca="1" si="5"/>
        <v>45995.089871064818</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t="shared" ca="1" si="5"/>
        <v>45995.089871064818</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t="shared" ca="1" si="5"/>
        <v>45995.089871064818</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t="shared" ca="1" si="5"/>
        <v>45995.089871064818</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t="shared" ca="1" si="5"/>
        <v>45995.089871064818</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t="shared" ca="1" si="5"/>
        <v>45995.089871064818</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t="shared" ca="1" si="5"/>
        <v>45995.089871064818</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t="shared" ca="1" si="5"/>
        <v>45995.089871064818</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t="shared" ca="1" si="5"/>
        <v>45995.089871064818</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t="shared" ca="1" si="5"/>
        <v>45995.089871064818</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t="shared" ca="1" si="5"/>
        <v>45995.089871064818</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t="shared" ca="1" si="5"/>
        <v>45995.089871064818</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t="shared" ca="1" si="5"/>
        <v>45995.089871064818</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t="shared" ca="1" si="5"/>
        <v>45995.089871064818</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t="shared" ca="1" si="5"/>
        <v>45995.089871064818</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t="shared" ca="1" si="5"/>
        <v>45995.089871064818</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t="shared" ca="1" si="5"/>
        <v>45995.089871064818</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t="shared" ca="1" si="5"/>
        <v>45995.089871064818</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t="shared" ca="1" si="5"/>
        <v>45995.089871064818</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t="shared" ca="1" si="5"/>
        <v>45995.089871064818</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t="shared" ref="G385:G448" ca="1" si="6">IFERROR(NOW()-F385,"-")</f>
        <v>45995.089871064818</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t="shared" ca="1" si="6"/>
        <v>45995.089871064818</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t="shared" ca="1" si="6"/>
        <v>45995.089871064818</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t="shared" ca="1" si="6"/>
        <v>45995.089871064818</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t="shared" ca="1" si="6"/>
        <v>45995.089871064818</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t="shared" ca="1" si="6"/>
        <v>45995.089871064818</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t="shared" ca="1" si="6"/>
        <v>45995.089871064818</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t="shared" ca="1" si="6"/>
        <v>45995.089871064818</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t="shared" ca="1" si="6"/>
        <v>45995.089871064818</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t="shared" ca="1" si="6"/>
        <v>45995.089871064818</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t="shared" ca="1" si="6"/>
        <v>45995.089871064818</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t="shared" ca="1" si="6"/>
        <v>45995.089871064818</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t="shared" ca="1" si="6"/>
        <v>45995.089871064818</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t="shared" ca="1" si="6"/>
        <v>45995.089871064818</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t="shared" ca="1" si="6"/>
        <v>45995.089871064818</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t="shared" ca="1" si="6"/>
        <v>45995.089871064818</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t="shared" ca="1" si="6"/>
        <v>45995.089871064818</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t="shared" ca="1" si="6"/>
        <v>45995.089871064818</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t="shared" ca="1" si="6"/>
        <v>45995.089871064818</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t="shared" ca="1" si="6"/>
        <v>45995.089871064818</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t="shared" ca="1" si="6"/>
        <v>45995.089871064818</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t="shared" ca="1" si="6"/>
        <v>45995.089871064818</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t="shared" ca="1" si="6"/>
        <v>45995.089871064818</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t="shared" ca="1" si="6"/>
        <v>45995.089871064818</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t="shared" ca="1" si="6"/>
        <v>45995.089871064818</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t="shared" ca="1" si="6"/>
        <v>45995.089871064818</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t="shared" ca="1" si="6"/>
        <v>45995.089871064818</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t="shared" ca="1" si="6"/>
        <v>45995.089871064818</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t="shared" ca="1" si="6"/>
        <v>45995.089871064818</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t="shared" ca="1" si="6"/>
        <v>45995.089871064818</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t="shared" ca="1" si="6"/>
        <v>45995.089871064818</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t="shared" ca="1" si="6"/>
        <v>45995.089871064818</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t="shared" ca="1" si="6"/>
        <v>45995.089871064818</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t="shared" ca="1" si="6"/>
        <v>45995.089871064818</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t="shared" ca="1" si="6"/>
        <v>45995.089871064818</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t="shared" ca="1" si="6"/>
        <v>45995.089871064818</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t="shared" ca="1" si="6"/>
        <v>45995.089871064818</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t="shared" ca="1" si="6"/>
        <v>45995.089871064818</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t="shared" ca="1" si="6"/>
        <v>45995.089871064818</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t="shared" ca="1" si="6"/>
        <v>45995.089871064818</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t="shared" ca="1" si="6"/>
        <v>45995.089871064818</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t="shared" ca="1" si="6"/>
        <v>45995.089871064818</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t="shared" ca="1" si="6"/>
        <v>45995.089871064818</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t="shared" ca="1" si="6"/>
        <v>45995.089871064818</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t="shared" ca="1" si="6"/>
        <v>45995.089871064818</v>
      </c>
      <c r="H429" s="121"/>
      <c r="I429" s="119" t="str">
        <f>IFERROR(VLOOKUP(D429,DB!A:F,6,0),"")</f>
        <v/>
      </c>
      <c r="J429" s="119" t="str">
        <f>IFERROR(VLOOKUP(D429,DB!A:G,7,0),"")</f>
        <v/>
      </c>
      <c r="K429" s="122"/>
      <c r="L429" s="137" t="str">
        <f>IFERROR(VLOOKUP(D429,DB!A:I,9,0),"")</f>
        <v/>
      </c>
    </row>
    <row r="430" spans="1:12" ht="31.5" customHeight="1">
      <c r="A430" s="143"/>
      <c r="B430" s="144" t="str">
        <f>IFERROR(VLOOKUP(D430,DB!A:K,11,0),"")</f>
        <v/>
      </c>
      <c r="C430" s="145"/>
      <c r="D430" s="144"/>
      <c r="E430" s="142"/>
      <c r="F430" s="146"/>
      <c r="G430" s="147">
        <f t="shared" ca="1" si="6"/>
        <v>45995.089871064818</v>
      </c>
      <c r="H430" s="146"/>
      <c r="I430" s="144" t="str">
        <f>IFERROR(VLOOKUP(D430,DB!A:F,6,0),"")</f>
        <v/>
      </c>
      <c r="J430" s="144" t="str">
        <f>IFERROR(VLOOKUP(D430,DB!A:G,7,0),"")</f>
        <v/>
      </c>
      <c r="K430" s="148"/>
      <c r="L430" s="149" t="str">
        <f>IFERROR(VLOOKUP(D430,DB!A:I,9,0),"")</f>
        <v/>
      </c>
    </row>
  </sheetData>
  <dataValidations count="2">
    <dataValidation allowBlank="1" showInputMessage="1" showErrorMessage="1" sqref="E1" xr:uid="{9E1BC488-8814-4F8A-8DBE-742B3278AB71}"/>
    <dataValidation type="list" allowBlank="1" showInputMessage="1" showErrorMessage="1" sqref="E2:E43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2025-12-03T23:11:28Z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