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10" documentId="13_ncr:1_{F6CB121F-512D-4AA6-A0C1-0FB36C537598}" xr6:coauthVersionLast="47" xr6:coauthVersionMax="47" xr10:uidLastSave="{A38CFC48-117B-4B25-8DA2-29EABDF6991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<sst xmlns="http://schemas.openxmlformats.org/spreadsheetml/2006/main" count="180303" uniqueCount="39137">
  <si>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</si>
  <si>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</si>
  <si>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</si>
  <si>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</si>
  <si>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</si>
  <si>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</si>
  <si>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</si>
  <si>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</si>
  <si>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</si>
  <si>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</si>
  <si>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</si>
  <si>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</si>
  <si>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</si>
  <si>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</si>
  <si>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</si>
  <si>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</si>
  <si>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</si>
  <si>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</si>
  <si>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</si>
  <si>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</si>
  <si>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</si>
  <si>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</si>
  <si>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</si>
  <si>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</si>
  <si>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</si>
  <si>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</si>
  <si>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</si>
  <si>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</si>
  <si>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</si>
  <si>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</si>
  <si>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</si>
  <si>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</si>
  <si>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</si>
  <si>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</si>
  <si>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</si>
  <si>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</si>
  <si>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</si>
  <si>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</si>
  <si>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</si>
  <si>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</si>
  <si>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</si>
  <si>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</si>
  <si>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</si>
  <si>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</si>
  <si>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</si>
  <si>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</si>
  <si>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</si>
  <si>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</si>
  <si>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</si>
  <si>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</si>
  <si>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</si>
  <si>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</si>
  <si>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</si>
  <si>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</si>
  <si>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</si>
  <si>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</si>
  <si>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</si>
  <si>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</si>
  <si>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</si>
  <si>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</si>
  <si>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</si>
  <si>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</si>
  <si>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</si>
  <si>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</si>
  <si>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</si>
  <si>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</si>
  <si>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</si>
  <si>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</si>
  <si>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</si>
  <si>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</si>
  <si>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</si>
  <si>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</si>
  <si>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</si>
  <si>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</si>
  <si>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</si>
  <si>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</si>
  <si>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</si>
  <si>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</si>
  <si>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</si>
  <si>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</si>
  <si>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</si>
  <si>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</si>
  <si>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</si>
  <si>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</si>
  <si>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</si>
  <si>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</si>
  <si>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</si>
  <si>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</si>
  <si>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</si>
  <si>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</si>
  <si>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</si>
  <si>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</si>
  <si>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</si>
  <si>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</si>
  <si>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</si>
  <si>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</si>
  <si>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</si>
  <si>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</si>
  <si>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</si>
  <si>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</si>
  <si>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</si>
  <si>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</si>
  <si>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</si>
  <si>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</si>
  <si>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</si>
  <si>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</si>
  <si>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</si>
  <si>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</si>
  <si>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</si>
  <si>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</si>
  <si>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</si>
  <si>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</si>
  <si>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</si>
  <si>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</si>
  <si>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</si>
  <si>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</si>
  <si>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</si>
  <si>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</si>
  <si>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</si>
  <si>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</si>
  <si>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</si>
  <si>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</si>
  <si>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</si>
  <si>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</si>
  <si>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</si>
  <si>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</si>
  <si>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</si>
  <si>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</si>
  <si>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</si>
  <si>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</si>
  <si>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</si>
  <si>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</si>
  <si>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</si>
  <si>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</si>
  <si>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</si>
  <si>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</si>
  <si>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</si>
  <si>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</si>
  <si>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</si>
  <si>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</si>
  <si>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</si>
  <si>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</si>
  <si>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</si>
  <si>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</si>
  <si>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</si>
  <si>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</si>
  <si>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</si>
  <si>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</si>
  <si>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</si>
  <si>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</si>
  <si>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</si>
  <si>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</si>
  <si>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</si>
  <si>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</si>
  <si>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</si>
  <si>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</si>
  <si>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</si>
  <si>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</si>
  <si>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</si>
  <si>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</si>
  <si>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</si>
  <si>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</si>
  <si>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</si>
  <si>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</si>
  <si>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</si>
  <si>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</si>
  <si>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</si>
  <si>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</si>
  <si>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</si>
  <si>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</si>
  <si>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</si>
  <si>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</si>
  <si>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</si>
  <si>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</si>
  <si>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</si>
  <si>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</si>
  <si>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</si>
  <si>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</si>
  <si>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</si>
  <si>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</si>
  <si>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</si>
  <si>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</si>
  <si>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</si>
  <si>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</si>
  <si>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</si>
  <si>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</si>
  <si>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</si>
  <si>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</si>
  <si>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</si>
  <si>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</si>
  <si>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</si>
  <si>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</si>
  <si>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</si>
  <si>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</si>
  <si>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</si>
  <si>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</si>
  <si>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</si>
  <si>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</si>
  <si>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</si>
  <si>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</si>
  <si>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</si>
  <si>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</si>
  <si>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</si>
  <si>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</si>
  <si>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</si>
  <si>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</si>
  <si>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</si>
  <si>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</si>
  <si>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</si>
  <si>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</si>
  <si>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</si>
  <si>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</si>
  <si>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</si>
  <si>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</si>
  <si>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</si>
  <si>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</si>
  <si>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</si>
  <si>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</si>
  <si>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</si>
  <si>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</si>
  <si>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</si>
  <si>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</si>
  <si>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</si>
  <si>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</si>
  <si>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</si>
  <si>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</si>
  <si>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</si>
  <si>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</si>
  <si>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</si>
  <si>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</si>
  <si>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</si>
  <si>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</si>
  <si>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</si>
  <si>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</si>
  <si>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</si>
  <si>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</si>
  <si>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</si>
  <si>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</si>
  <si>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</si>
  <si>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</si>
  <si>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</si>
  <si>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</si>
  <si>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</si>
  <si>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</si>
  <si>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</si>
  <si>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</si>
  <si>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</si>
  <si>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</si>
  <si>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</si>
  <si>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</si>
  <si>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</si>
  <si>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</si>
  <si>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</si>
  <si>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</si>
  <si>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</si>
  <si>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</si>
  <si>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</si>
  <si>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</si>
  <si>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</si>
  <si>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</si>
  <si>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</si>
  <si>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</si>
  <si>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</si>
  <si>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</si>
  <si>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</si>
  <si>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</si>
  <si>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</si>
  <si>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</si>
  <si>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</si>
  <si>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</si>
  <si>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</si>
  <si>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</si>
  <si>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</si>
  <si>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</si>
  <si>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</si>
  <si>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</si>
  <si>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</si>
  <si>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</si>
  <si>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</si>
  <si>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</si>
  <si>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</si>
  <si>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</si>
  <si>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</si>
  <si>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</si>
  <si>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</si>
  <si>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</si>
  <si>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</si>
  <si>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</si>
  <si>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</si>
  <si>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</si>
  <si>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</si>
  <si>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</si>
  <si>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</si>
  <si>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</si>
  <si>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</si>
  <si>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</si>
  <si>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</si>
  <si>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</si>
  <si>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</si>
  <si>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</si>
  <si>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</si>
  <si>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</si>
  <si>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</si>
  <si>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</si>
  <si>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</si>
  <si>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</si>
  <si>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</si>
  <si>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</si>
  <si>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</si>
  <si>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</si>
  <si>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</si>
  <si>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</si>
  <si>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</si>
  <si>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</si>
  <si>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</si>
  <si>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</si>
  <si>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</si>
  <si>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</si>
  <si>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</si>
  <si>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</si>
  <si>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</si>
  <si>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</si>
  <si>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</si>
  <si>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</si>
  <si>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</si>
  <si>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</si>
  <si>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</si>
  <si>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</si>
  <si>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</si>
  <si>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</si>
  <si>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</si>
  <si>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</si>
  <si>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</si>
  <si>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</si>
  <si>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</si>
  <si>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</si>
  <si>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</si>
  <si>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</si>
  <si>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</si>
  <si>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</si>
  <si>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</si>
  <si>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</si>
  <si>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</si>
  <si>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</si>
  <si>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</si>
  <si>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</si>
  <si>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</si>
  <si>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</si>
  <si>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</si>
  <si>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</si>
  <si>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</si>
  <si>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</si>
  <si>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</si>
  <si>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</si>
  <si>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</si>
  <si>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</si>
  <si>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</si>
  <si>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</si>
  <si>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</si>
  <si>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</si>
  <si>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</si>
  <si>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</si>
  <si>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</si>
  <si>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</si>
  <si>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</si>
  <si>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</si>
  <si>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</si>
  <si>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</si>
  <si>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</si>
  <si>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</si>
  <si>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</si>
  <si>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</si>
  <si>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</si>
  <si>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</si>
  <si>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</si>
  <si>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</si>
  <si>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</si>
  <si>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</si>
  <si>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</si>
  <si>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</si>
  <si>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</si>
  <si>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</si>
  <si>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</si>
  <si>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</si>
  <si>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</si>
  <si>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</si>
  <si>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</si>
  <si>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</si>
  <si>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</si>
  <si>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</si>
  <si>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</si>
  <si>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</si>
  <si>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</si>
  <si>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</si>
  <si>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</si>
  <si>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</si>
  <si>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</si>
  <si>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</si>
  <si>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</si>
  <si>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</si>
  <si>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</si>
  <si>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</si>
  <si>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</si>
  <si>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</si>
  <si>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</si>
  <si>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</si>
  <si>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</si>
  <si>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</si>
  <si>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</si>
  <si>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</si>
  <si>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</si>
  <si>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</si>
  <si>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</si>
  <si>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</si>
  <si>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</si>
  <si>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</si>
  <si>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</si>
  <si>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</si>
  <si>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</si>
  <si>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</si>
  <si>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</si>
  <si>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</si>
  <si>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</si>
  <si>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</si>
  <si>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</si>
  <si>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</si>
  <si>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</si>
  <si>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</si>
  <si>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</si>
  <si>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</si>
  <si>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</si>
  <si>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</si>
  <si>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</si>
  <si>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</si>
  <si>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</si>
  <si>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</si>
  <si>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</si>
  <si>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</si>
  <si>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</si>
  <si>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</si>
  <si>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</si>
  <si>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</si>
  <si>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</si>
  <si>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</si>
  <si>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</si>
  <si>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</si>
  <si>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</si>
  <si>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</si>
  <si>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</si>
  <si>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</si>
  <si>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</si>
  <si>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</si>
  <si>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</si>
  <si>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</si>
  <si>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</si>
  <si>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</si>
  <si>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</si>
  <si>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</si>
  <si>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</si>
  <si>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</si>
  <si>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</si>
  <si>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</si>
  <si>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</si>
  <si>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</si>
  <si>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</si>
  <si>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</si>
  <si>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</si>
  <si>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</si>
  <si>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</si>
  <si>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</si>
  <si>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</si>
  <si>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</si>
  <si>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</si>
  <si>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</si>
  <si>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</si>
  <si>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</si>
  <si>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</si>
  <si>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</si>
  <si>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</si>
  <si>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</si>
  <si>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</si>
  <si>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</si>
  <si>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</si>
  <si>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</si>
  <si>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</si>
  <si>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</si>
  <si>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</si>
  <si>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</si>
  <si>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</si>
  <si>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</si>
  <si>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</si>
  <si>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</si>
  <si>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</si>
  <si>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</si>
  <si>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</si>
  <si>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</si>
  <si>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</si>
  <si>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</si>
  <si>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</si>
  <si>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</si>
  <si>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</si>
  <si>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</si>
  <si>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</si>
  <si>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</si>
  <si>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</si>
  <si>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</si>
  <si>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</si>
  <si>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</si>
  <si>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</si>
  <si>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</si>
  <si>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</si>
  <si>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</si>
  <si>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</si>
  <si>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</si>
  <si>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</si>
  <si>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</si>
  <si>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</si>
  <si>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</si>
  <si>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</si>
  <si>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</si>
  <si>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</si>
  <si>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</si>
  <si>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</si>
  <si>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</si>
  <si>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</si>
  <si>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</si>
  <si>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</si>
  <si>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</si>
  <si>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</si>
  <si>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</si>
  <si>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</si>
  <si>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</si>
  <si>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</si>
  <si>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</si>
  <si>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</si>
  <si>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</si>
  <si>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</si>
  <si>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</si>
  <si>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</si>
  <si>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</si>
  <si>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</si>
  <si>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</si>
  <si>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</si>
  <si>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</si>
  <si>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</si>
  <si>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</si>
  <si>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</si>
  <si>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</si>
  <si>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</si>
  <si>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</si>
  <si>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</si>
  <si>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</si>
  <si>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</si>
  <si>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</si>
  <si>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</si>
  <si>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</si>
  <si>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</si>
  <si>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</si>
  <si>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</si>
  <si>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</si>
  <si>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</si>
  <si>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</si>
  <si>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</si>
  <si>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</si>
  <si>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</si>
  <si>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</si>
  <si>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</si>
  <si>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</si>
  <si>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</si>
  <si>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</si>
  <si>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</si>
  <si>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</si>
  <si>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</si>
  <si>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</si>
  <si>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</si>
  <si>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</si>
  <si>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</si>
  <si>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</si>
  <si>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</si>
  <si>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</si>
  <si>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</si>
  <si>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</si>
  <si>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</si>
  <si>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</si>
  <si>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</si>
  <si>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</si>
  <si>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</si>
  <si>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</si>
  <si>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</si>
  <si>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</si>
  <si>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</si>
  <si>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</si>
  <si>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</si>
  <si>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</si>
  <si>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</si>
  <si>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</si>
  <si>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</si>
  <si>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</si>
  <si>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</si>
  <si>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</si>
  <si>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</si>
  <si>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</si>
  <si>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</si>
  <si>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</si>
  <si>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</si>
  <si>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</si>
  <si>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</si>
  <si>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</si>
  <si>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</si>
  <si>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</si>
  <si>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</si>
  <si>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</si>
  <si>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</si>
  <si>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</si>
  <si>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</si>
  <si>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</si>
  <si>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</si>
  <si>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</si>
  <si>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</si>
  <si>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</si>
  <si>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</si>
  <si>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</si>
  <si>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</si>
  <si>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</si>
  <si>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</si>
  <si>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</si>
  <si>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</si>
  <si>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</si>
  <si>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</si>
  <si>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</si>
  <si>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</si>
  <si>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</si>
  <si>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</si>
  <si>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</si>
  <si>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</si>
  <si>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</si>
  <si>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</si>
  <si>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</si>
  <si>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</si>
  <si>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</si>
  <si>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</si>
  <si>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</si>
  <si>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</si>
  <si>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</si>
  <si>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</si>
  <si>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</si>
  <si>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</si>
  <si>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</si>
  <si>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</si>
  <si>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</si>
  <si>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</si>
  <si>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</si>
  <si>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</si>
  <si>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</si>
  <si>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</si>
  <si>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</si>
  <si>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</si>
  <si>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</si>
  <si>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</si>
  <si>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</si>
  <si>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</si>
  <si>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</si>
  <si>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</si>
  <si>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</si>
  <si>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</si>
  <si>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</si>
  <si>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</si>
  <si>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</si>
  <si>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</si>
  <si>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</si>
  <si>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</si>
  <si>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</si>
  <si>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</si>
  <si>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</si>
  <si>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</si>
  <si>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</si>
  <si>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</si>
  <si>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</si>
  <si>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</si>
  <si>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</si>
  <si>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</si>
  <si>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</si>
  <si>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</si>
  <si>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</si>
  <si>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</si>
  <si>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</si>
  <si>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</si>
  <si>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</si>
  <si>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</si>
  <si>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</si>
  <si>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</si>
  <si>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</si>
  <si>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</si>
  <si>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</si>
  <si>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</si>
  <si>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</si>
  <si>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</si>
  <si>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</si>
  <si>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</si>
  <si>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</si>
  <si>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</si>
  <si>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</si>
  <si>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</si>
  <si>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</si>
  <si>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</si>
  <si>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</si>
  <si>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</si>
  <si>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</si>
  <si>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</si>
  <si>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</si>
  <si>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</si>
  <si>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</si>
  <si>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</si>
  <si>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</si>
  <si>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</si>
  <si>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</si>
  <si>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</si>
  <si>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</si>
  <si>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</si>
  <si>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</si>
  <si>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</si>
  <si>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</si>
  <si>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</si>
  <si>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</si>
  <si>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</si>
  <si>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</si>
  <si>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</si>
  <si>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</si>
  <si>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</si>
  <si>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</si>
  <si>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</si>
  <si>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</si>
  <si>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</si>
  <si>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</si>
  <si>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</si>
  <si>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</si>
  <si>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</si>
  <si>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</si>
  <si>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</si>
  <si>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</si>
  <si>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</si>
  <si>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</si>
  <si>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</si>
  <si>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</si>
  <si>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</si>
  <si>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</si>
  <si>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</si>
  <si>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</si>
  <si>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</si>
  <si>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</si>
  <si>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</si>
  <si>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</si>
  <si>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</si>
  <si>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</si>
  <si>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</si>
  <si>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</si>
  <si>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</si>
  <si>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</si>
  <si>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</si>
  <si>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</si>
  <si>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</si>
  <si>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</si>
  <si>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</si>
  <si>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</si>
  <si>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</si>
  <si>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</si>
  <si>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</si>
  <si>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</si>
  <si>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</si>
  <si>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</si>
  <si>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</si>
  <si>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</si>
  <si>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</si>
  <si>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</si>
  <si>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</si>
  <si>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</si>
  <si>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</si>
  <si>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</si>
  <si>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</si>
  <si>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</si>
  <si>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</si>
  <si>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</si>
  <si>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</si>
  <si>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</si>
  <si>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</si>
  <si>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</si>
  <si>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</si>
  <si>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</si>
  <si>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</si>
  <si>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</si>
  <si>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</si>
  <si>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</si>
  <si>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</si>
  <si>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</si>
  <si>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</si>
  <si>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</si>
  <si>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</si>
  <si>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</si>
  <si>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</si>
  <si>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</si>
  <si>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</si>
  <si>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</si>
  <si>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</si>
  <si>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</si>
  <si>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</si>
  <si>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</si>
  <si>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</si>
  <si>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</si>
  <si>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</si>
  <si>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</si>
  <si>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</si>
  <si>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</si>
  <si>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</si>
  <si>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</si>
  <si>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</si>
  <si>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</si>
  <si>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</si>
  <si>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</si>
  <si>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</si>
  <si>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</si>
  <si>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</si>
  <si>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</si>
  <si>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</si>
  <si>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</si>
  <si>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</si>
  <si>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</si>
  <si>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</si>
  <si>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</si>
  <si>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</si>
  <si>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</si>
  <si>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</si>
  <si>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</si>
  <si>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</si>
  <si>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</si>
  <si>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</si>
  <si>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</si>
  <si>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</si>
  <si>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</si>
  <si>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</si>
  <si>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</si>
  <si>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</si>
  <si>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</si>
  <si>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</si>
  <si>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</si>
  <si>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</si>
  <si>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</si>
  <si>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</si>
  <si>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</si>
  <si>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</si>
  <si>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</si>
  <si>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</si>
  <si>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</si>
  <si>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</si>
  <si>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</si>
  <si>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</si>
  <si>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</si>
  <si>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</si>
  <si>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</si>
  <si>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</si>
  <si>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</si>
  <si>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</si>
  <si>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</si>
  <si>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</si>
  <si>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</si>
  <si>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</si>
  <si>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</si>
  <si>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</si>
  <si>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</si>
  <si>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</si>
  <si>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</si>
  <si>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</si>
  <si>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</si>
  <si>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</si>
  <si>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</si>
  <si>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</si>
  <si>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</si>
  <si>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</si>
  <si>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</si>
  <si>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</si>
  <si>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</si>
  <si>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</si>
  <si>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</si>
  <si>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</si>
  <si>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</si>
  <si>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</si>
  <si>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</si>
  <si>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</si>
  <si>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</si>
  <si>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</si>
  <si>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</si>
  <si>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</si>
  <si>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</si>
  <si>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</si>
  <si>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</si>
  <si>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</si>
  <si>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</si>
  <si>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</si>
  <si>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</si>
  <si>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</si>
  <si>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</si>
  <si>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</si>
  <si>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</si>
  <si>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</si>
  <si>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</si>
  <si>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</si>
  <si>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</si>
  <si>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</si>
  <si>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</si>
  <si>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</si>
  <si>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</si>
  <si>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</si>
  <si>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</si>
  <si>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</si>
  <si>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</si>
  <si>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</si>
  <si>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</si>
  <si>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</si>
  <si>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</si>
  <si>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</si>
  <si>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</si>
  <si>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</si>
  <si>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</si>
  <si>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</si>
  <si>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</si>
  <si>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</si>
  <si>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</si>
  <si>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</si>
  <si>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</si>
  <si>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</si>
  <si>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</si>
  <si>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</si>
  <si>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</si>
  <si>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</si>
  <si>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</si>
  <si>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</si>
  <si>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</si>
  <si>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</si>
  <si>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</si>
  <si>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</si>
  <si>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</si>
  <si>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</si>
  <si>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</si>
  <si>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</si>
  <si>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</si>
  <si>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</si>
  <si>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</si>
  <si>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</si>
  <si>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</si>
  <si>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</si>
  <si>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</si>
  <si>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</si>
  <si>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</si>
  <si>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</si>
  <si>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</si>
  <si>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</si>
  <si>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</si>
  <si>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</si>
  <si>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</si>
  <si>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</si>
  <si>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</si>
  <si>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</si>
  <si>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</si>
  <si>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</si>
  <si>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</si>
  <si>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</si>
  <si>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</si>
  <si>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</si>
  <si>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</si>
  <si>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</si>
  <si>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</si>
  <si>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</si>
  <si>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</si>
  <si>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</si>
  <si>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</si>
  <si>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</si>
  <si>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</si>
  <si>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</si>
  <si>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</si>
  <si>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</si>
  <si>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</si>
  <si>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</si>
  <si>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</si>
  <si>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</si>
  <si>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</si>
  <si>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</si>
  <si>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</si>
  <si>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</si>
  <si>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</si>
  <si>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</si>
  <si>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</si>
  <si>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</si>
  <si>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</si>
  <si>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</si>
  <si>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</si>
  <si>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</si>
  <si>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</si>
  <si>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</si>
  <si>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</si>
  <si>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</si>
  <si>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</si>
  <si>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</si>
  <si>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</si>
  <si>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</si>
  <si>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</si>
  <si>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</si>
  <si>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</si>
  <si>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</si>
  <si>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</si>
  <si>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</si>
  <si>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</si>
  <si>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</si>
  <si>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</si>
  <si>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</si>
  <si>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</si>
  <si>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</si>
  <si>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</si>
  <si>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</si>
  <si>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</si>
  <si>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</si>
  <si>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</si>
  <si>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</si>
  <si>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</si>
  <si>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</si>
  <si>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</si>
  <si>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</si>
  <si>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</si>
  <si>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</si>
  <si>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</si>
  <si>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</si>
  <si>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</si>
  <si>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</si>
  <si>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</si>
  <si>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</si>
  <si>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</si>
  <si>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</si>
  <si>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</si>
  <si>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</si>
  <si>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</si>
  <si>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</si>
  <si>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</si>
  <si>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</si>
  <si>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</si>
  <si>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</si>
  <si>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</si>
  <si>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</si>
  <si>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</si>
  <si>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</si>
  <si>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</si>
  <si>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</si>
  <si>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</si>
  <si>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</si>
  <si>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</si>
  <si>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</si>
  <si>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</si>
  <si>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</si>
  <si>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</si>
  <si>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</si>
  <si>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</si>
  <si>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</si>
  <si>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</si>
  <si>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</si>
  <si>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</si>
  <si>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</si>
  <si>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</si>
  <si>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</si>
  <si>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</si>
  <si>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</si>
  <si>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</si>
  <si>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</si>
  <si>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</si>
  <si>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</si>
  <si>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</si>
  <si>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</si>
  <si>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</si>
  <si>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</si>
  <si>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</si>
  <si>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</si>
  <si>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</si>
  <si>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</si>
  <si>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</si>
  <si>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</si>
  <si>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</si>
  <si>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</si>
  <si>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</si>
  <si>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</si>
  <si>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</si>
  <si>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</si>
  <si>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</si>
  <si>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</si>
  <si>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</si>
  <si>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</si>
  <si>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</si>
  <si>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</si>
  <si>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</si>
  <si>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</si>
  <si>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</si>
  <si>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</si>
  <si>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</si>
  <si>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</si>
  <si>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</si>
  <si>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</si>
  <si>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</si>
  <si>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</si>
  <si>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</si>
  <si>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</si>
  <si>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</si>
  <si>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</si>
  <si>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</si>
  <si>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</si>
  <si>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</si>
  <si>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</si>
  <si>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</si>
  <si>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</si>
  <si>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</si>
  <si>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</si>
  <si>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</si>
  <si>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</si>
  <si>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</si>
  <si>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</si>
  <si>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</si>
  <si>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</si>
  <si>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</si>
  <si>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</si>
  <si>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</si>
  <si>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</si>
  <si>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</si>
  <si>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</si>
  <si>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</si>
  <si>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</si>
  <si>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</si>
  <si>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</si>
  <si>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</si>
  <si>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</si>
  <si>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</si>
  <si>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</si>
  <si>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</si>
  <si>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</si>
  <si>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</si>
  <si>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</si>
  <si>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</si>
  <si>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</si>
  <si>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</si>
  <si>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</si>
  <si>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</si>
  <si>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</si>
  <si>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</si>
  <si>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</si>
  <si>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</si>
  <si>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</si>
  <si>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</si>
  <si>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</si>
  <si>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</si>
  <si>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</si>
  <si>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</si>
  <si>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</si>
  <si>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</si>
  <si>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</si>
  <si>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</si>
  <si>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</si>
  <si>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</si>
  <si>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</si>
  <si>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</si>
  <si>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</si>
  <si>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</si>
  <si>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</si>
  <si>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</si>
  <si>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</si>
  <si>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</si>
  <si>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</si>
  <si>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</si>
  <si>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</si>
  <si>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</si>
  <si>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</si>
  <si>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</si>
  <si>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</si>
  <si>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</si>
  <si>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</si>
  <si>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</si>
  <si>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</si>
  <si>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</si>
  <si>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</si>
  <si>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</si>
  <si>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</si>
  <si>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</si>
  <si>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</si>
  <si>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</si>
  <si>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</si>
  <si>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</si>
  <si>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</si>
  <si>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</si>
  <si>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</si>
  <si>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</si>
  <si>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</si>
  <si>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</si>
  <si>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</si>
  <si>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</si>
  <si>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</si>
  <si>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</si>
  <si>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</si>
  <si>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</si>
  <si>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</si>
  <si>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</si>
  <si>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</si>
  <si>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</si>
  <si>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</si>
  <si>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</si>
  <si>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</si>
  <si>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</si>
  <si>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</si>
  <si>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</si>
  <si>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</si>
  <si>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</si>
  <si>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</si>
  <si>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</si>
  <si>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</si>
  <si>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</si>
  <si>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</si>
  <si>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</si>
  <si>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</si>
  <si>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</si>
  <si>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</si>
  <si>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</si>
  <si>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</si>
  <si>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</si>
  <si>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</si>
  <si>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</si>
  <si>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</si>
  <si>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</si>
  <si>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</si>
  <si>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</si>
  <si>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</si>
  <si>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</si>
  <si>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</si>
  <si>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</si>
  <si>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</si>
  <si>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</si>
  <si>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</si>
  <si>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</si>
  <si>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</si>
  <si>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</si>
  <si>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</si>
  <si>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</si>
  <si>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</si>
  <si>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</si>
  <si>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</si>
  <si>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</si>
  <si>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</si>
  <si>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</si>
  <si>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</si>
  <si>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</si>
  <si>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</si>
  <si>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</si>
  <si>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</si>
  <si>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</si>
  <si>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</si>
  <si>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</si>
  <si>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</si>
  <si>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</si>
  <si>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</si>
  <si>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</si>
  <si>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</si>
  <si>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</si>
  <si>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</si>
  <si>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</si>
  <si>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</si>
  <si>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</si>
  <si>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</si>
  <si>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</si>
  <si>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</si>
  <si>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</si>
  <si>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</si>
  <si>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</si>
  <si>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</si>
  <si>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</si>
  <si>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</si>
  <si>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</si>
  <si>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</si>
  <si>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</si>
  <si>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</si>
  <si>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</si>
  <si>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</si>
  <si>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</si>
  <si>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</si>
  <si>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</si>
  <si>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</si>
  <si>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</si>
  <si>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</si>
  <si>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</si>
  <si>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</si>
  <si>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</si>
  <si>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</si>
  <si>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</si>
  <si>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</si>
  <si>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</si>
  <si>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</si>
  <si>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</si>
  <si>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</si>
  <si>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</si>
  <si>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</si>
  <si>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</si>
  <si>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</si>
  <si>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</si>
  <si>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</si>
  <si>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</si>
  <si>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</si>
  <si>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</si>
  <si>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</si>
  <si>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</si>
  <si>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</si>
  <si>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</si>
  <si>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</si>
  <si>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</si>
  <si>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</si>
  <si>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</si>
  <si>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</si>
  <si>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</si>
  <si>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</si>
  <si>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</si>
  <si>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</si>
  <si>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</si>
  <si>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</si>
  <si>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</si>
  <si>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</si>
  <si>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</si>
  <si>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</si>
  <si>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</si>
  <si>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</si>
  <si>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</si>
  <si>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</si>
  <si>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</si>
  <si>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</si>
  <si>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</si>
  <si>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</si>
  <si>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</si>
  <si>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</si>
  <si>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</si>
  <si>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</si>
  <si>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</si>
  <si>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</si>
  <si>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</si>
  <si>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</si>
  <si>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</si>
  <si>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</si>
  <si>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</si>
  <si>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</si>
  <si>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</si>
  <si>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</si>
  <si>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</si>
  <si>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</si>
  <si>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</si>
  <si>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</si>
  <si>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</si>
  <si>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</si>
  <si>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</si>
  <si>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</si>
  <si>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</si>
  <si>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</si>
  <si>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</si>
  <si>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</si>
  <si>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</si>
  <si>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</si>
  <si>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</si>
  <si>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</si>
  <si>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</si>
  <si>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</si>
  <si>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</si>
  <si>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</si>
  <si>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</si>
  <si>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</si>
  <si>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</si>
  <si>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</si>
  <si>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</si>
  <si>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</si>
  <si>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</si>
  <si>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</si>
  <si>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</si>
  <si>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</si>
  <si>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</si>
  <si>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</si>
  <si>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</si>
  <si>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</si>
  <si>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</si>
  <si>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</si>
  <si>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</si>
  <si>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</si>
  <si>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</si>
  <si>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</si>
  <si>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</si>
  <si>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</si>
  <si>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</si>
  <si>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</si>
  <si>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</si>
  <si>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</si>
  <si>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</si>
  <si>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</si>
  <si>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</si>
  <si>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</si>
  <si>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</si>
  <si>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</si>
  <si>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</si>
  <si>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</si>
  <si>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</si>
  <si>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</si>
  <si>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</si>
  <si>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</si>
  <si>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</si>
  <si>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</si>
  <si>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</si>
  <si>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</si>
  <si>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</si>
  <si>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</si>
  <si>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</si>
  <si>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</si>
  <si>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</si>
  <si>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</si>
  <si>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</si>
  <si>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</si>
  <si>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</si>
  <si>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</si>
  <si>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</si>
  <si>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</si>
  <si>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</si>
  <si>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</si>
  <si>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</si>
  <si>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</si>
  <si>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</si>
  <si>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</si>
  <si>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</si>
  <si>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</si>
  <si>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</si>
  <si>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</si>
  <si>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</si>
  <si>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</si>
  <si>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</si>
  <si>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</si>
  <si>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</si>
  <si>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</si>
  <si>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</si>
  <si>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</si>
  <si>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</si>
  <si>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</si>
  <si>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</si>
  <si>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</si>
  <si>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</si>
  <si>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</si>
  <si>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</si>
  <si>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</si>
  <si>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</si>
  <si>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</si>
  <si>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</si>
  <si>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</si>
  <si>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</si>
  <si>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</si>
  <si>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</si>
  <si>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</si>
  <si>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</si>
  <si>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</si>
  <si>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</si>
  <si>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</si>
  <si>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</si>
  <si>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</si>
  <si>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</si>
  <si>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</si>
  <si>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</si>
  <si>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</si>
  <si>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</si>
  <si>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</si>
  <si>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</si>
  <si>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</si>
  <si>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</si>
  <si>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</si>
  <si>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</si>
  <si>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</si>
  <si>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</si>
  <si>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</si>
  <si>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</si>
  <si>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</si>
  <si>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</si>
  <si>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</si>
  <si>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</si>
  <si>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</si>
  <si>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</si>
  <si>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</si>
  <si>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</si>
  <si>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</si>
  <si>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</si>
  <si>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</si>
  <si>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</si>
  <si>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</si>
  <si>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</si>
  <si>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</si>
  <si>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</si>
  <si>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</si>
  <si>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</si>
  <si>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</si>
  <si>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</si>
  <si>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</si>
  <si>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</si>
  <si>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</si>
  <si>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</si>
  <si>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</si>
  <si>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</si>
  <si>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</si>
  <si>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</si>
  <si>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</si>
  <si>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</si>
  <si>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</si>
  <si>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</si>
  <si>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</si>
  <si>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</si>
  <si>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</si>
  <si>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</si>
  <si>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</si>
  <si>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</si>
  <si>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</si>
  <si>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</si>
  <si>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</si>
  <si>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</si>
  <si>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</si>
  <si>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</si>
  <si>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</si>
  <si>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</si>
  <si>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</si>
  <si>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</si>
  <si>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</si>
  <si>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</si>
  <si>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</si>
  <si>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</si>
  <si>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</si>
  <si>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</si>
  <si>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</si>
  <si>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</si>
  <si>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</si>
  <si>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</si>
  <si>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</si>
  <si>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</si>
  <si>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</si>
  <si>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</si>
  <si>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</si>
  <si>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</si>
  <si>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</si>
  <si>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</si>
  <si>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</si>
  <si>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</si>
  <si>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</si>
  <si>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</si>
  <si>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</si>
  <si>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</si>
  <si>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</si>
  <si>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</si>
  <si>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</si>
  <si>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</si>
  <si>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</si>
  <si>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</si>
  <si>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</si>
  <si>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</si>
  <si>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</si>
  <si>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</si>
  <si>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</si>
  <si>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</si>
  <si>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</si>
  <si>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</si>
  <si>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</si>
  <si>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</si>
  <si>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</si>
  <si>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</si>
  <si>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</si>
  <si>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</si>
  <si>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</si>
  <si>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</si>
  <si>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</si>
  <si>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</si>
  <si>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</si>
  <si>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</si>
  <si>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</si>
  <si>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</si>
  <si>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</si>
  <si>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</si>
  <si>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</si>
  <si>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</si>
  <si>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</si>
  <si>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</si>
  <si>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</si>
  <si>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</si>
  <si>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</si>
  <si>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</si>
  <si>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</si>
  <si>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</si>
  <si>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</si>
  <si>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</si>
  <si>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</si>
  <si>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</si>
  <si>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</si>
  <si>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</si>
  <si>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</si>
  <si>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</si>
  <si>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</si>
  <si>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</si>
  <si>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</si>
  <si>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</si>
  <si>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</si>
  <si>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</si>
  <si>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</si>
  <si>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</si>
  <si>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</si>
  <si>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</si>
  <si>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</si>
  <si>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</si>
  <si>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</si>
  <si>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</si>
  <si>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</si>
  <si>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</si>
  <si>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</si>
  <si>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</si>
  <si>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</si>
  <si>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</si>
  <si>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</si>
  <si>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</si>
  <si>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</si>
  <si>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</si>
  <si>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</si>
  <si>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</si>
  <si>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</si>
  <si>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</si>
  <si>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</si>
  <si>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</si>
  <si>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</si>
  <si>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</si>
  <si>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</si>
  <si>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</si>
  <si>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</si>
  <si>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</si>
  <si>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</si>
  <si>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</si>
  <si>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</si>
  <si>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</si>
  <si>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</si>
  <si>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</si>
  <si>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</si>
  <si>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</si>
  <si>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</si>
  <si>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</si>
  <si>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</si>
  <si>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</si>
  <si>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</si>
  <si>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</si>
  <si>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</si>
  <si>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</si>
  <si>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</si>
  <si>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</si>
  <si>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</si>
  <si>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</si>
  <si>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</si>
  <si>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</si>
  <si>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</si>
  <si>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</si>
  <si>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</si>
  <si>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</si>
  <si>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</si>
  <si>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</si>
  <si>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</si>
  <si>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</si>
  <si>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</si>
  <si>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</si>
  <si>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</si>
  <si>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</si>
  <si>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</si>
  <si>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</si>
  <si>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</si>
  <si>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</si>
  <si>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</si>
  <si>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</si>
  <si>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</si>
  <si>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</si>
  <si>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</si>
  <si>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</si>
  <si>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</si>
  <si>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</si>
  <si>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</si>
  <si>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</si>
  <si>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</si>
  <si>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</si>
  <si>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</si>
  <si>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</si>
  <si>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</si>
  <si>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</si>
  <si>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</si>
  <si>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</si>
  <si>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</si>
  <si>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</si>
  <si>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</si>
  <si>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</si>
  <si>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</si>
  <si>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</si>
  <si>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</si>
  <si>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</si>
  <si>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</si>
  <si>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</si>
  <si>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</si>
  <si>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</si>
  <si>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</si>
  <si>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</si>
  <si>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</si>
  <si>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</si>
  <si>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</si>
  <si>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</si>
  <si>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</si>
  <si>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</si>
  <si>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</si>
  <si>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</si>
  <si>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</si>
  <si>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</si>
  <si>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</si>
  <si>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</si>
  <si>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</si>
  <si>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</si>
  <si>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</si>
  <si>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</si>
  <si>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</si>
  <si>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</si>
  <si>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</si>
  <si>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</si>
  <si>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</si>
  <si>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</si>
  <si>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</si>
  <si>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</si>
  <si>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</si>
  <si>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</si>
  <si>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</si>
  <si>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</si>
  <si>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</si>
  <si>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</si>
  <si>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</si>
  <si>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</si>
  <si>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</si>
  <si>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</si>
  <si>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</si>
  <si>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</si>
  <si>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</si>
  <si>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</si>
  <si>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</si>
  <si>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</si>
  <si>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</si>
  <si>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</si>
  <si>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</si>
  <si>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</si>
  <si>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</si>
  <si>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</si>
  <si>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</si>
  <si>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</si>
  <si>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</si>
  <si>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</si>
  <si>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</si>
  <si>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</si>
  <si>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</si>
  <si>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</si>
  <si>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</si>
  <si>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</si>
  <si>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</si>
  <si>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</si>
  <si>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</si>
  <si>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</si>
  <si>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</si>
  <si>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</si>
  <si>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</si>
  <si>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</si>
  <si>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</si>
  <si>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</si>
  <si>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</si>
  <si>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</si>
  <si>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</si>
  <si>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</si>
  <si>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</si>
  <si>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</si>
  <si>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</si>
  <si>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</si>
  <si>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</si>
  <si>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</si>
  <si>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</si>
  <si>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</si>
  <si>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</si>
  <si>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</si>
  <si>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</si>
  <si>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</si>
  <si>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</si>
  <si>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</si>
  <si>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</si>
  <si>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</si>
  <si>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</si>
  <si>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</si>
  <si>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</si>
  <si>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</si>
  <si>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</si>
  <si>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</si>
  <si>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</si>
  <si>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</si>
  <si>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</si>
  <si>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</si>
  <si>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</si>
  <si>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</si>
  <si>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</si>
  <si>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</si>
  <si>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</si>
  <si>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</si>
  <si>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</si>
  <si>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</si>
  <si>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</si>
  <si>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</si>
  <si>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</si>
  <si>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</si>
  <si>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</si>
  <si>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</si>
  <si>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</si>
  <si>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</si>
  <si>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</si>
  <si>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</si>
  <si>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</si>
  <si>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</si>
  <si>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</si>
  <si>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</si>
  <si>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</si>
  <si>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</si>
  <si>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</si>
  <si>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</si>
  <si>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</si>
  <si>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</si>
  <si>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</si>
  <si>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</si>
  <si>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</si>
  <si>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</si>
  <si>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</si>
  <si>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</si>
  <si>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</si>
  <si>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</si>
  <si>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</si>
  <si>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</si>
  <si>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</si>
  <si>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</si>
  <si>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</si>
  <si>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</si>
  <si>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</si>
  <si>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</si>
  <si>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</si>
  <si>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</si>
  <si>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</si>
  <si>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</si>
  <si>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</si>
  <si>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</si>
  <si>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</si>
  <si>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</si>
  <si>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</si>
  <si>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</si>
  <si>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</si>
  <si>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</si>
  <si>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</si>
  <si>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</si>
  <si>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</si>
  <si>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</si>
  <si>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</si>
  <si>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</si>
  <si>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</si>
  <si>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</si>
  <si>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</si>
  <si>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</si>
  <si>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</si>
  <si>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</si>
  <si>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</si>
  <si>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</si>
  <si>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</si>
  <si>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</si>
  <si>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</si>
  <si>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</si>
  <si>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</si>
  <si>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</si>
  <si>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</si>
  <si>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</si>
  <si>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</si>
  <si>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</si>
  <si>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</si>
  <si>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</si>
  <si>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</si>
  <si>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</si>
  <si>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</si>
  <si>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</si>
  <si>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</si>
  <si>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</si>
  <si>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</si>
  <si>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</si>
  <si>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</si>
  <si>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</si>
  <si>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</si>
  <si>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</si>
  <si>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</si>
  <si>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</si>
  <si>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</si>
  <si>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</si>
  <si>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</si>
  <si>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</si>
  <si>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</si>
  <si>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</si>
  <si>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</si>
  <si>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</si>
  <si>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</si>
  <si>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</si>
  <si>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</si>
  <si>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</si>
  <si>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</si>
  <si>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</si>
  <si>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</si>
  <si>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</si>
  <si>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</si>
  <si>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</si>
  <si>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</si>
  <si>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</si>
  <si>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</si>
  <si>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</si>
  <si>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</si>
  <si>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</si>
  <si>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</si>
  <si>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</si>
  <si>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</si>
  <si>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</si>
  <si>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</si>
  <si>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</si>
  <si>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</si>
  <si>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</si>
  <si>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</si>
  <si>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</si>
  <si>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</si>
  <si>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</si>
  <si>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</si>
  <si>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</si>
  <si>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</si>
  <si>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</si>
  <si>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</si>
  <si>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</si>
  <si>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</si>
  <si>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</si>
  <si>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</si>
  <si>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</si>
  <si>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</si>
  <si>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</si>
  <si>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</si>
  <si>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</si>
  <si>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</si>
  <si>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</si>
  <si>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</si>
  <si>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</si>
  <si>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</si>
  <si>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</si>
  <si>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</si>
  <si>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</si>
  <si>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</si>
  <si>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</si>
  <si>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</si>
  <si>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</si>
  <si>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</si>
  <si>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</si>
  <si>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</si>
  <si>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</si>
  <si>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</si>
  <si>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</si>
  <si>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</si>
  <si>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</si>
  <si>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</si>
  <si>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</si>
  <si>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</si>
  <si>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</si>
  <si>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</si>
  <si>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</si>
  <si>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</si>
  <si>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</si>
  <si>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</si>
  <si>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</si>
  <si>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</si>
  <si>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</si>
  <si>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</si>
  <si>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</si>
  <si>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</si>
  <si>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</si>
  <si>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</si>
  <si>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</si>
  <si>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</si>
  <si>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</si>
  <si>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</si>
  <si>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</si>
  <si>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</si>
  <si>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</si>
  <si>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</si>
  <si>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</si>
  <si>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</si>
  <si>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</si>
  <si>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</si>
  <si>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</si>
  <si>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</si>
  <si>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</si>
  <si>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</si>
  <si>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</si>
  <si>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</si>
  <si>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</si>
  <si>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</si>
  <si>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</si>
  <si>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</si>
  <si>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</si>
  <si>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</si>
  <si>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</si>
  <si>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</si>
  <si>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</si>
  <si>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</si>
  <si>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</si>
  <si>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</si>
  <si>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</si>
  <si>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</si>
  <si>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</si>
  <si>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</si>
  <si>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</si>
  <si>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</si>
  <si>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</si>
  <si>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</si>
  <si>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</si>
  <si>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</si>
  <si>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</si>
  <si>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</si>
  <si>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</si>
  <si>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</si>
  <si>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</si>
  <si>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</si>
  <si>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</si>
  <si>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</si>
  <si>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</si>
  <si>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</si>
  <si>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</si>
  <si>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</si>
  <si>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</si>
  <si>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</si>
  <si>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</si>
  <si>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</si>
  <si>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</si>
  <si>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</si>
  <si>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</si>
  <si>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</si>
  <si>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</si>
  <si>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</si>
  <si>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</si>
  <si>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</si>
  <si>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</si>
  <si>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</si>
  <si>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</si>
  <si>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</si>
  <si>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</si>
  <si>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</si>
  <si>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</si>
  <si>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</si>
  <si>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</si>
  <si>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</si>
  <si>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</si>
  <si>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</si>
  <si>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</si>
  <si>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</si>
  <si>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</si>
  <si>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</si>
  <si>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</si>
  <si>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</si>
  <si>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</si>
  <si>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</si>
  <si>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</si>
  <si>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</si>
  <si>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</si>
  <si>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</si>
  <si>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</si>
  <si>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</si>
  <si>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</si>
  <si>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</si>
  <si>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</si>
  <si>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</si>
  <si>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</si>
  <si>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</si>
  <si>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</si>
  <si>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</si>
  <si>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</si>
  <si>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</si>
  <si>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</si>
  <si>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</si>
  <si>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</si>
  <si>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</si>
  <si>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</si>
  <si>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</si>
  <si>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</si>
  <si>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</si>
  <si>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</si>
  <si>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</si>
  <si>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</si>
  <si>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</si>
  <si>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</si>
  <si>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</si>
  <si>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</si>
  <si>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</si>
  <si>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</si>
  <si>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</si>
  <si>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</si>
  <si>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</si>
  <si>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</si>
  <si>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</si>
  <si>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</si>
  <si>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</si>
  <si>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</si>
  <si>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</si>
  <si>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</si>
  <si>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</si>
  <si>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</si>
  <si>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</si>
  <si>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</si>
  <si>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</si>
  <si>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</si>
  <si>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</si>
  <si>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</si>
  <si>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</si>
  <si>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</si>
  <si>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</si>
  <si>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</si>
  <si>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</si>
  <si>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</si>
  <si>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</si>
  <si>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</si>
  <si>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</si>
  <si>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</si>
  <si>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</si>
  <si>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</si>
  <si>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</si>
  <si>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</si>
  <si>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</si>
  <si>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</si>
  <si>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</si>
  <si>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</si>
  <si>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</si>
  <si>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</si>
  <si>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</si>
  <si>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</si>
  <si>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</si>
  <si>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</si>
  <si>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</si>
  <si>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</si>
  <si>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</si>
  <si>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</si>
  <si>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</si>
  <si>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</si>
  <si>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</si>
  <si>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</si>
  <si>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</si>
  <si>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</si>
  <si>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</si>
  <si>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</si>
  <si>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</si>
  <si>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</si>
  <si>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</si>
  <si>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</si>
  <si>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</si>
  <si>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</si>
  <si>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</si>
  <si>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</si>
  <si>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</si>
  <si>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</si>
  <si>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</si>
  <si>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</si>
  <si>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</si>
  <si>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</si>
  <si>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</si>
  <si>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</si>
  <si>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</si>
  <si>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</si>
  <si>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</si>
  <si>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</si>
  <si>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</si>
  <si>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</si>
  <si>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</si>
  <si>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</si>
  <si>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</si>
  <si>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</si>
  <si>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</si>
  <si>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</si>
  <si>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</si>
  <si>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</si>
  <si>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</si>
  <si>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</si>
  <si>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</si>
  <si>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</si>
  <si>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</si>
  <si>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</si>
  <si>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</si>
  <si>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</si>
  <si>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</si>
  <si>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</si>
  <si>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</si>
  <si>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</si>
  <si>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</si>
  <si>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</si>
  <si>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</si>
  <si>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</si>
  <si>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</si>
  <si>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</si>
  <si>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</si>
  <si>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</si>
  <si>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</si>
  <si>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</si>
  <si>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</si>
  <si>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</si>
  <si>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</si>
  <si>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</si>
  <si>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</si>
  <si>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</si>
  <si>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</si>
  <si>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</si>
  <si>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</si>
  <si>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</si>
  <si>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</si>
  <si>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</si>
  <si>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</si>
  <si>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</si>
  <si>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</si>
  <si>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</si>
  <si>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</si>
  <si>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</si>
  <si>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</si>
  <si>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</si>
  <si>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</si>
  <si>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</si>
  <si>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</si>
  <si>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</si>
  <si>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</si>
  <si>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</si>
  <si>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</si>
  <si>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</si>
  <si>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</si>
  <si>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</si>
  <si>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</si>
  <si>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</si>
  <si>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</si>
  <si>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</si>
  <si>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</si>
  <si>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</si>
  <si>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</si>
  <si>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</si>
  <si>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</si>
  <si>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</si>
  <si>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</si>
  <si>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</si>
  <si>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</si>
  <si>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</si>
  <si>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</si>
  <si>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</si>
  <si>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</si>
  <si>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</si>
  <si>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</si>
  <si>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</si>
  <si>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</si>
  <si>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</si>
  <si>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</si>
  <si>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</si>
  <si>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</si>
  <si>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</si>
  <si>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</si>
  <si>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</si>
  <si>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</si>
  <si>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</si>
  <si>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</si>
  <si>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</si>
  <si>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</si>
  <si>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</si>
  <si>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</si>
  <si>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</si>
  <si>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</si>
  <si>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</si>
  <si>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</si>
  <si>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</si>
  <si>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</si>
  <si>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</si>
  <si>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</si>
  <si>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</si>
  <si>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</si>
  <si>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</si>
  <si>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</si>
  <si>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</si>
  <si>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</si>
  <si>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</si>
  <si>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</si>
  <si>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</si>
  <si>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</si>
  <si>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</si>
  <si>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</si>
  <si>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</si>
  <si>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</si>
  <si>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</si>
  <si>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</si>
  <si>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</si>
  <si>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</si>
  <si>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</si>
  <si>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</si>
  <si>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</si>
  <si>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</si>
  <si>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</si>
  <si>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</si>
  <si>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</si>
  <si>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</si>
  <si>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</si>
  <si>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</si>
  <si>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</si>
  <si>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</si>
  <si>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</si>
  <si>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</si>
  <si>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</si>
  <si>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</si>
  <si>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</si>
  <si>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</si>
  <si>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</si>
  <si>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</si>
  <si>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</si>
  <si>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</si>
  <si>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</si>
  <si>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</si>
  <si>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</si>
  <si>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</si>
  <si>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</si>
  <si>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</si>
  <si>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</si>
  <si>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</si>
  <si>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</si>
  <si>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</si>
  <si>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</si>
  <si>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</si>
  <si>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</si>
  <si>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</si>
  <si>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</si>
  <si>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</si>
  <si>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</si>
  <si>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</si>
  <si>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</si>
  <si>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</si>
  <si>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</si>
  <si>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</si>
  <si>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</si>
  <si>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</si>
  <si>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</si>
  <si>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</si>
  <si>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</si>
  <si>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</si>
  <si>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</si>
  <si>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</si>
  <si>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</si>
  <si>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</si>
  <si>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</si>
  <si>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</si>
  <si>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</si>
  <si>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</si>
  <si>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</si>
  <si>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</si>
  <si>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</si>
  <si>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</si>
  <si>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</si>
  <si>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</si>
  <si>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</si>
  <si>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</si>
  <si>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</si>
  <si>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</si>
  <si>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</si>
  <si>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</si>
  <si>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</si>
  <si>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</si>
  <si>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</si>
  <si>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</si>
  <si>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</si>
  <si>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</si>
  <si>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</si>
  <si>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</si>
  <si>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</si>
  <si>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</si>
  <si>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</si>
  <si>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</si>
  <si>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</si>
  <si>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</si>
  <si>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</si>
  <si>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</si>
  <si>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</si>
  <si>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</si>
  <si>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</si>
  <si>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</si>
  <si>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</si>
  <si>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</si>
  <si>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</si>
  <si>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</si>
  <si>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</si>
  <si>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</si>
  <si>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</si>
  <si>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</si>
  <si>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</si>
  <si>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</si>
  <si>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</si>
  <si>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</si>
  <si>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</si>
  <si>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</si>
  <si>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</si>
  <si>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</si>
  <si>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</si>
  <si>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</si>
  <si>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</si>
  <si>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</si>
  <si>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</si>
  <si>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</si>
  <si>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</si>
  <si>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</si>
  <si>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</si>
  <si>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</si>
  <si>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</si>
  <si>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</si>
  <si>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</si>
  <si>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</si>
  <si>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</si>
  <si>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</si>
  <si>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</si>
  <si>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</si>
  <si>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</si>
  <si>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</si>
  <si>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</si>
  <si>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</si>
  <si>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</si>
  <si>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</si>
  <si>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</si>
  <si>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</si>
  <si>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</si>
  <si>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</si>
  <si>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</si>
  <si>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</si>
  <si>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</si>
  <si>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</si>
  <si>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</si>
  <si>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</si>
  <si>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</si>
  <si>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</si>
  <si>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</si>
  <si>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</si>
  <si>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</si>
  <si>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</si>
  <si>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</si>
  <si>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</si>
  <si>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</si>
  <si>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</si>
  <si>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</si>
  <si>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</si>
  <si>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</si>
  <si>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</si>
  <si>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</si>
  <si>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</si>
  <si>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</si>
  <si>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</si>
  <si>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</si>
  <si>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</si>
  <si>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</si>
  <si>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</si>
  <si>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</si>
  <si>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</si>
  <si>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</si>
  <si>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</si>
  <si>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</si>
  <si>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</si>
  <si>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</si>
  <si>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</si>
  <si>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</si>
  <si>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</si>
  <si>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</si>
  <si>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</si>
  <si>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</si>
  <si>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</si>
  <si>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</si>
  <si>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</si>
  <si>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</si>
  <si>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</si>
  <si>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</si>
  <si>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</si>
  <si>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</si>
  <si>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</si>
  <si>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</si>
  <si>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</si>
  <si>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</si>
  <si>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</si>
  <si>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</si>
  <si>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</si>
  <si>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</si>
  <si>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</si>
  <si>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</si>
  <si>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</si>
  <si>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</si>
  <si>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</si>
  <si>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</si>
  <si>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</si>
  <si>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</si>
  <si>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</si>
  <si>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</si>
  <si>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</si>
  <si>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</si>
  <si>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</si>
  <si>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</si>
  <si>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</si>
  <si>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</si>
  <si>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</si>
  <si>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</si>
  <si>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</si>
  <si>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</si>
  <si>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</si>
  <si>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</si>
  <si>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</si>
  <si>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</si>
  <si>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</si>
  <si>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</si>
  <si>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</si>
  <si>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</si>
  <si>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</si>
  <si>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</si>
  <si>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</si>
  <si>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</si>
  <si>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</si>
  <si>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</si>
  <si>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</si>
  <si>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</si>
  <si>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</si>
  <si>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</si>
  <si>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</si>
  <si>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</si>
  <si>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</si>
  <si>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</si>
  <si>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</si>
  <si>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</si>
  <si>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</si>
  <si>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</si>
  <si>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</si>
  <si>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</si>
  <si>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</si>
  <si>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</si>
  <si>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</si>
  <si>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</si>
  <si>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</si>
  <si>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</si>
  <si>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</si>
  <si>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</si>
  <si>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</si>
  <si>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</si>
  <si>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</si>
  <si>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</si>
  <si>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</si>
  <si>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</si>
  <si>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</si>
  <si>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</si>
  <si>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</si>
  <si>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</si>
  <si>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</si>
  <si>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</si>
  <si>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</si>
  <si>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</si>
  <si>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</si>
  <si>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</si>
  <si>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</si>
  <si>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</si>
  <si>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</si>
  <si>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</si>
  <si>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</si>
  <si>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</si>
  <si>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</si>
  <si>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</si>
  <si>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</si>
  <si>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</si>
  <si>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</si>
  <si>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</si>
  <si>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</si>
  <si>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</si>
  <si>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</si>
  <si>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</si>
  <si>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</si>
  <si>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</si>
  <si>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</si>
  <si>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</si>
  <si>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</si>
  <si>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</si>
  <si>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</si>
  <si>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</si>
  <si>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</si>
  <si>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</si>
  <si>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</si>
  <si>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</si>
  <si>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</si>
  <si>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</si>
  <si>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</si>
  <si>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</si>
  <si>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</si>
  <si>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</si>
  <si>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</si>
  <si>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</si>
  <si>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</si>
  <si>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</si>
  <si>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</si>
  <si>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</si>
  <si>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</si>
  <si>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</si>
  <si>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</si>
  <si>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</si>
  <si>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</si>
  <si>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</si>
  <si>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</si>
  <si>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</si>
  <si>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</si>
  <si>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</si>
  <si>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</si>
  <si>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</si>
  <si>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</si>
  <si>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</si>
  <si>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</si>
  <si>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</si>
  <si>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</si>
  <si>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</si>
  <si>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</si>
  <si>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</si>
  <si>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</si>
  <si>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</si>
  <si>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</si>
  <si>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</si>
  <si>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</si>
  <si>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</si>
  <si>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</si>
  <si>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</si>
  <si>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</si>
  <si>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</si>
  <si>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</si>
  <si>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</si>
  <si>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</si>
  <si>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</si>
  <si>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</si>
  <si>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</si>
  <si>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</si>
  <si>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</si>
  <si>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</si>
  <si>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</si>
  <si>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</si>
  <si>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</si>
  <si>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</si>
  <si>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</si>
  <si>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</si>
  <si>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</si>
  <si>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</si>
  <si>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</si>
  <si>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</si>
  <si>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</si>
  <si>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</si>
  <si>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</si>
  <si>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</si>
  <si>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</si>
  <si>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</si>
  <si>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</si>
  <si>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</si>
  <si>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</si>
  <si>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</si>
  <si>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</si>
  <si>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</si>
  <si>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</si>
  <si>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</si>
  <si>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</si>
  <si>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</si>
  <si>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</si>
  <si>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</si>
  <si>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</si>
  <si>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</si>
  <si>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</si>
  <si>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</si>
  <si>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</si>
  <si>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</si>
  <si>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</si>
  <si>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</si>
  <si>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</si>
  <si>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</si>
  <si>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</si>
  <si>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</si>
  <si>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</si>
  <si>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</si>
  <si>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</si>
  <si>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</si>
  <si>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</si>
  <si>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</si>
  <si>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</si>
  <si>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</si>
  <si>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</si>
  <si>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</si>
  <si>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</si>
  <si>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</si>
  <si>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</si>
  <si>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</si>
  <si>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</si>
  <si>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</si>
  <si>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</si>
  <si>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</si>
  <si>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</si>
  <si>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</si>
  <si>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</si>
  <si>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</si>
  <si>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</si>
  <si>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</si>
  <si>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</si>
  <si>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</si>
  <si>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</si>
  <si>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</si>
  <si>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</si>
  <si>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</si>
  <si>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</si>
  <si>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</si>
  <si>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</si>
  <si>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</si>
  <si>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</si>
  <si>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</si>
  <si>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</si>
  <si>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</si>
  <si>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</si>
  <si>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</si>
  <si>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</si>
  <si>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</si>
  <si>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</si>
  <si>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</si>
  <si>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</si>
  <si>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</si>
  <si>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</si>
  <si>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</si>
  <si>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</si>
  <si>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</si>
  <si>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</si>
  <si>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</si>
  <si>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</si>
  <si>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</si>
  <si>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</si>
  <si>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</si>
  <si>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</si>
  <si>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</si>
  <si>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</si>
  <si>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</si>
  <si>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</si>
  <si>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</si>
  <si>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</si>
  <si>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</si>
  <si>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</si>
  <si>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</si>
  <si>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</si>
  <si>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</si>
  <si>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</si>
  <si>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</si>
  <si>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</si>
  <si>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</si>
  <si>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</si>
  <si>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</si>
  <si>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</si>
  <si>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</si>
  <si>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</si>
  <si>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</si>
  <si>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</si>
  <si>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</si>
  <si>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</si>
  <si>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</si>
  <si>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</si>
  <si>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</si>
  <si>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</si>
  <si>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</si>
  <si>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</si>
  <si>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</si>
  <si>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</si>
  <si>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</si>
  <si>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</si>
  <si>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</si>
  <si>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</si>
  <si>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</si>
  <si>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</si>
  <si>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</si>
  <si>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</si>
  <si>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</si>
  <si>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</si>
  <si>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</si>
  <si>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</si>
  <si>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</si>
  <si>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</si>
  <si>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</si>
  <si>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</si>
  <si>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</si>
  <si>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</si>
  <si>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</si>
  <si>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</si>
  <si>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</si>
  <si>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</si>
  <si>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</si>
  <si>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</si>
  <si>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</si>
  <si>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</si>
  <si>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</si>
  <si>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</si>
  <si>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</si>
  <si>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</si>
  <si>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</si>
  <si>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</si>
  <si>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</si>
  <si>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</si>
  <si>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</si>
  <si>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</si>
  <si>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</si>
  <si>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</si>
  <si>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</si>
  <si>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</si>
  <si>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</si>
  <si>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</si>
  <si>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</si>
  <si>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</si>
  <si>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</si>
  <si>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</si>
  <si>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</si>
  <si>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</si>
  <si>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</si>
  <si>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</si>
  <si>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</si>
  <si>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</si>
  <si>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</si>
  <si>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</si>
  <si>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</si>
  <si>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</si>
  <si>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</si>
  <si>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</si>
  <si>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</si>
  <si>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</si>
  <si>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</si>
  <si>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</si>
  <si>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</si>
  <si>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</si>
  <si>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</si>
  <si>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</si>
  <si>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</si>
  <si>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</si>
  <si>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</si>
  <si>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</si>
  <si>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</si>
  <si>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</si>
  <si>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</si>
  <si>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</si>
  <si>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</si>
  <si>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</si>
  <si>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</si>
  <si>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</si>
  <si>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</si>
  <si>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</si>
  <si>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</si>
  <si>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</si>
  <si>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</si>
  <si>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</si>
  <si>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</si>
  <si>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</si>
  <si>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</si>
  <si>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</si>
  <si>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</si>
  <si>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</si>
  <si>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</si>
  <si>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</si>
  <si>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</si>
  <si>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</si>
  <si>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</si>
  <si>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</si>
  <si>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</si>
  <si>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</si>
  <si>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</si>
  <si>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</si>
  <si>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</si>
  <si>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</si>
  <si>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</si>
  <si>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</si>
  <si>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</si>
  <si>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</si>
  <si>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</si>
  <si>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</si>
  <si>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</si>
  <si>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</si>
  <si>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</si>
  <si>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</si>
  <si>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</si>
  <si>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</si>
  <si>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</si>
  <si>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</si>
  <si>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</si>
  <si>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</si>
  <si>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</si>
  <si>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</si>
  <si>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</si>
  <si>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</si>
  <si>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</si>
  <si>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</si>
  <si>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</si>
  <si>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</si>
  <si>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</si>
  <si>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</si>
  <si>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</si>
  <si>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</si>
  <si>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</si>
  <si>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</si>
  <si>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</si>
  <si>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</si>
  <si>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</si>
  <si>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</si>
  <si>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</si>
  <si>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</si>
  <si>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</si>
  <si>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</si>
  <si>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</si>
  <si>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</si>
  <si>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</si>
  <si>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</si>
  <si>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</si>
  <si>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</si>
  <si>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</si>
  <si>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</si>
  <si>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</si>
  <si>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</si>
  <si>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</si>
  <si>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</si>
  <si>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</si>
  <si>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</si>
  <si>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</si>
  <si>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</si>
  <si>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</si>
  <si>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</si>
  <si>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</si>
  <si>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</si>
  <si>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</si>
  <si>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</si>
  <si>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</si>
  <si>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</si>
  <si>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</si>
  <si>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</si>
  <si>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</si>
  <si>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</si>
  <si>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</si>
  <si>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</si>
  <si>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</si>
  <si>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</si>
  <si>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</si>
  <si>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</si>
  <si>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</si>
  <si>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</si>
  <si>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</si>
  <si>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</si>
  <si>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</si>
  <si>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</si>
  <si>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</si>
  <si>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</si>
  <si>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</si>
  <si>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</si>
  <si>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</si>
  <si>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</si>
  <si>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</si>
  <si>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</si>
  <si>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</si>
  <si>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</si>
  <si>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</si>
  <si>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</si>
  <si>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</si>
  <si>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</si>
  <si>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</si>
  <si>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</si>
  <si>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</si>
  <si>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</si>
  <si>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</si>
  <si>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</si>
  <si>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</si>
  <si>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</si>
  <si>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</si>
  <si>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</si>
  <si>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</si>
  <si>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</si>
  <si>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</si>
  <si>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</si>
  <si>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</si>
  <si>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</si>
  <si>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</si>
  <si>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</si>
  <si>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</si>
  <si>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</si>
  <si>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</si>
  <si>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</si>
  <si>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</si>
  <si>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</si>
  <si>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</si>
  <si>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</si>
  <si>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</si>
  <si>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</si>
  <si>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</si>
  <si>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</si>
  <si>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</si>
  <si>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</si>
  <si>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</si>
  <si>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</si>
  <si>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</si>
  <si>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</si>
  <si>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</si>
  <si>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</si>
  <si>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</si>
  <si>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</si>
  <si>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</si>
  <si>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</si>
  <si>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</si>
  <si>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</si>
  <si>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</si>
  <si>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</si>
  <si>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</si>
  <si>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</si>
  <si>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</si>
  <si>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</si>
  <si>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</si>
  <si>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</si>
  <si>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</si>
  <si>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</si>
  <si>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</si>
  <si>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</si>
  <si>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</si>
  <si>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</si>
  <si>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</si>
  <si>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</si>
  <si>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</si>
  <si>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</si>
  <si>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</si>
  <si>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</si>
  <si>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</si>
  <si>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</si>
  <si>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</si>
  <si>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</si>
  <si>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</si>
  <si>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</si>
  <si>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</si>
  <si>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</si>
  <si>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</si>
  <si>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</si>
  <si>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</si>
  <si>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</si>
  <si>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</si>
  <si>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</si>
  <si>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</si>
  <si>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</si>
  <si>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</si>
  <si>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</si>
  <si>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</si>
  <si>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</si>
  <si>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</si>
  <si>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</si>
  <si>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</si>
  <si>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</si>
  <si>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</si>
  <si>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</si>
  <si>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</si>
  <si>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</si>
  <si>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</si>
  <si>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</si>
  <si>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</si>
  <si>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</si>
  <si>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</si>
  <si>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</si>
  <si>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</si>
  <si>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</si>
  <si>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</si>
  <si>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</si>
  <si>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</si>
  <si>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</si>
  <si>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</si>
  <si>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</si>
  <si>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</si>
  <si>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</si>
  <si>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</si>
  <si>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</si>
  <si>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</si>
  <si>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</si>
  <si>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</si>
  <si>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</si>
  <si>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</si>
  <si>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</si>
  <si>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</si>
  <si>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</si>
  <si>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</si>
  <si>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</si>
  <si>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</si>
  <si>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</si>
  <si>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</si>
  <si>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</si>
  <si>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</si>
  <si>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</si>
  <si>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</si>
  <si>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</si>
  <si>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</si>
  <si>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</si>
  <si>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</si>
  <si>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</si>
  <si>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</si>
  <si>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</si>
  <si>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</si>
  <si>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</si>
  <si>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</si>
  <si>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</si>
  <si>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</si>
  <si>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</si>
  <si>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</si>
  <si>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</si>
  <si>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</si>
  <si>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</si>
  <si>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</si>
  <si>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</si>
  <si>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</si>
  <si>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</si>
  <si>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</si>
  <si>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</si>
  <si>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</si>
  <si>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</si>
  <si>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</si>
  <si>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</si>
  <si>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</si>
  <si>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</si>
  <si>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</si>
  <si>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</si>
  <si>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</si>
  <si>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</si>
  <si>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</si>
  <si>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</si>
  <si>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</si>
  <si>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</si>
  <si>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</si>
  <si>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</si>
  <si>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</si>
  <si>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</si>
  <si>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</si>
  <si>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</si>
  <si>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</si>
  <si>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</si>
  <si>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</si>
  <si>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</si>
  <si>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</si>
  <si>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</si>
  <si>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</si>
  <si>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</si>
  <si>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</si>
  <si>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</si>
  <si>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</si>
  <si>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</si>
  <si>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</si>
  <si>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</si>
  <si>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</si>
  <si>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</si>
  <si>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</si>
  <si>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</si>
  <si>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</si>
  <si>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</si>
  <si>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</si>
  <si>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</si>
  <si>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</si>
  <si>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</si>
  <si>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</si>
  <si>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</si>
  <si>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</si>
  <si>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</si>
  <si>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</si>
  <si>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</si>
  <si>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</si>
  <si>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</si>
  <si>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</si>
  <si>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</si>
  <si>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</si>
  <si>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</si>
  <si>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</si>
  <si>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</si>
  <si>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</si>
  <si>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</si>
  <si>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</si>
  <si>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</si>
  <si>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</si>
  <si>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</si>
  <si>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</si>
  <si>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</si>
  <si>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</si>
  <si>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</si>
  <si>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</si>
  <si>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</si>
  <si>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</si>
  <si>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</si>
  <si>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</si>
  <si>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</si>
  <si>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</si>
  <si>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</si>
  <si>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</si>
  <si>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</si>
  <si>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</si>
  <si>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</si>
  <si>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</si>
  <si>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</si>
  <si>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</si>
  <si>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</si>
  <si>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</si>
  <si>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</si>
  <si>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</si>
  <si>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</si>
  <si>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</si>
  <si>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</si>
  <si>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</si>
  <si>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</si>
  <si>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</si>
  <si>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</si>
  <si>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</si>
  <si>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</si>
  <si>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</si>
  <si>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</si>
  <si>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</si>
  <si>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</si>
  <si>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</si>
  <si>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</si>
  <si>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</si>
  <si>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</si>
  <si>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</si>
  <si>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</si>
  <si>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</si>
  <si>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</si>
  <si>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</si>
  <si>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</si>
  <si>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</si>
  <si>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</si>
  <si>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</si>
  <si>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</si>
  <si>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</si>
  <si>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</si>
  <si>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</si>
  <si>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</si>
  <si>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</si>
  <si>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</si>
  <si>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</si>
  <si>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</si>
  <si>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</si>
  <si>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</si>
  <si>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</si>
  <si>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</si>
  <si>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</si>
  <si>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</si>
  <si>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</si>
  <si>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</si>
  <si>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</si>
  <si>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</si>
  <si>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</si>
  <si>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</si>
  <si>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</si>
  <si>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</si>
  <si>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</si>
  <si>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</si>
  <si>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</si>
  <si>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</si>
  <si>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</si>
  <si>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</si>
  <si>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</si>
  <si>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</si>
  <si>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</si>
  <si>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</si>
  <si>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</si>
  <si>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</si>
  <si>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</si>
  <si>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</si>
  <si>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</si>
  <si>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</si>
  <si>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</si>
  <si>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</si>
  <si>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</si>
  <si>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</si>
  <si>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</si>
  <si>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</si>
  <si>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</si>
  <si>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</si>
  <si>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</si>
  <si>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</si>
  <si>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</si>
  <si>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</si>
  <si>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</si>
  <si>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</si>
  <si>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</si>
  <si>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</si>
  <si>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</si>
  <si>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</si>
  <si>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</si>
  <si>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</si>
  <si>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</si>
  <si>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</si>
  <si>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</si>
  <si>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</si>
  <si>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</si>
  <si>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</si>
  <si>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</si>
  <si>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</si>
  <si>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</si>
  <si>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</si>
  <si>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</si>
  <si>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</si>
  <si>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</si>
  <si>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</si>
  <si>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</si>
  <si>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</si>
  <si>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</si>
  <si>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</si>
  <si>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</si>
  <si>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</si>
  <si>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</si>
  <si>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</si>
  <si>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</si>
  <si>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</si>
  <si>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</si>
  <si>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</si>
  <si>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</si>
  <si>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</si>
  <si>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</si>
  <si>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</si>
  <si>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</si>
  <si>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</si>
  <si>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</si>
  <si>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</si>
  <si>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</si>
  <si>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</si>
  <si>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</si>
  <si>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</si>
  <si>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</si>
  <si>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</si>
  <si>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</si>
  <si>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</si>
  <si>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</si>
  <si>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</si>
  <si>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</si>
  <si>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</si>
  <si>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</si>
  <si>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</si>
  <si>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</si>
  <si>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</si>
  <si>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</si>
  <si>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</si>
  <si>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</si>
  <si>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</si>
  <si>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</si>
  <si>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</si>
  <si>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</si>
  <si>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</si>
  <si>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</si>
  <si>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</si>
  <si>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</si>
  <si>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</si>
  <si>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</si>
  <si>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</si>
  <si>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</si>
  <si>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</si>
  <si>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</si>
  <si>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</si>
  <si>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</si>
  <si>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</si>
  <si>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</si>
  <si>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</si>
  <si>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</si>
  <si>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</si>
  <si>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</si>
  <si>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</si>
  <si>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</si>
  <si>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</si>
  <si>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</si>
  <si>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</si>
  <si>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</si>
  <si>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</si>
  <si>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</si>
  <si>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</si>
  <si>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</si>
  <si>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</si>
  <si>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</si>
  <si>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</si>
  <si>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</si>
  <si>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</si>
  <si>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</si>
  <si>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</si>
  <si>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</si>
  <si>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</si>
  <si>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</si>
  <si>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</si>
  <si>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</si>
  <si>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</si>
  <si>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</si>
  <si>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</si>
  <si>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</si>
  <si>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</si>
  <si>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</si>
  <si>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</si>
  <si>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</si>
  <si>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</si>
  <si>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</si>
  <si>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</si>
  <si>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</si>
  <si>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</si>
  <si>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</si>
  <si>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</si>
  <si>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</si>
  <si>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</si>
  <si>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</si>
  <si>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</si>
  <si>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</si>
  <si>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</si>
  <si>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</si>
  <si>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</si>
  <si>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</si>
  <si>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</si>
  <si>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</si>
  <si>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</si>
  <si>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</si>
  <si>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</si>
  <si>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</si>
  <si>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</si>
  <si>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</si>
  <si>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</si>
  <si>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</si>
  <si>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</si>
  <si>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</si>
  <si>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</si>
  <si>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</si>
  <si>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</si>
  <si>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</si>
  <si>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</si>
  <si>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</si>
  <si>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</si>
  <si>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</si>
  <si>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</si>
  <si>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</si>
  <si>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</si>
  <si>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</si>
  <si>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</si>
  <si>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</si>
  <si>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</si>
  <si>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</si>
  <si>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</si>
  <si>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</si>
  <si>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</si>
  <si>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</si>
  <si>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</si>
  <si>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</si>
  <si>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</si>
  <si>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</si>
  <si>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</si>
  <si>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</si>
  <si>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</si>
  <si>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</si>
  <si>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</si>
  <si>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</si>
  <si>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</si>
  <si>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</si>
  <si>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</si>
  <si>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</si>
  <si>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</si>
  <si>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</si>
  <si>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</si>
  <si>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</si>
  <si>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</si>
  <si>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</si>
  <si>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</si>
  <si>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</si>
  <si>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</si>
  <si>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</si>
  <si>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</si>
  <si>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</si>
  <si>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</si>
  <si>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</si>
  <si>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</si>
  <si>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</si>
  <si>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</si>
  <si>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</si>
  <si>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</si>
  <si>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</si>
  <si>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</si>
  <si>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</si>
  <si>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</si>
  <si>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</si>
  <si>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</si>
  <si>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</si>
  <si>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</si>
  <si>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</si>
  <si>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</si>
  <si>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</si>
  <si>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</si>
  <si>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</si>
  <si>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</si>
  <si>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</si>
  <si>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</si>
  <si>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</si>
  <si>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</si>
  <si>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</si>
  <si>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</si>
  <si>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</si>
  <si>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</si>
  <si>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</si>
  <si>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</si>
  <si>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</si>
  <si>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</si>
  <si>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</si>
  <si>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</si>
  <si>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</si>
  <si>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</si>
  <si>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</si>
  <si>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</si>
  <si>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</si>
  <si>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</si>
  <si>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</si>
  <si>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</si>
  <si>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</si>
  <si>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</si>
  <si>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</si>
  <si>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</si>
  <si>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</si>
  <si>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</si>
  <si>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</si>
  <si>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</si>
  <si>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</si>
  <si>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</si>
  <si>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</si>
  <si>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</si>
  <si>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</si>
  <si>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</si>
  <si>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</si>
  <si>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</si>
  <si>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</si>
  <si>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</si>
  <si>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</si>
  <si>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</si>
  <si>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</si>
  <si>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</si>
  <si>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</si>
  <si>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</si>
  <si>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</si>
  <si>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</si>
  <si>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</si>
  <si>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</si>
  <si>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</si>
  <si>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</si>
  <si>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</si>
  <si>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</si>
  <si>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</si>
  <si>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</si>
  <si>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</si>
  <si>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</si>
  <si>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</si>
  <si>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</si>
  <si>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</si>
  <si>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</si>
  <si>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</si>
  <si>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</si>
  <si>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</si>
  <si>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</si>
  <si>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</si>
  <si>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</si>
  <si>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</si>
  <si>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</si>
  <si>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</si>
  <si>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</si>
  <si>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</si>
  <si>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</si>
  <si>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</si>
  <si>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</si>
  <si>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</si>
  <si>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</si>
  <si>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</si>
  <si>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</si>
  <si>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</si>
  <si>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</si>
  <si>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</si>
  <si>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</si>
  <si>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</si>
  <si>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</si>
  <si>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</si>
  <si>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</si>
  <si>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</si>
  <si>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</si>
  <si>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</si>
  <si>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</si>
  <si>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</si>
  <si>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</si>
  <si>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</si>
  <si>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</si>
  <si>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</si>
  <si>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</si>
  <si>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</si>
  <si>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</si>
  <si>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</si>
  <si>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</si>
  <si>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</si>
  <si>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</si>
  <si>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</si>
  <si>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</si>
  <si>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</si>
  <si>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</si>
  <si>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</si>
  <si>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</si>
  <si>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</si>
  <si>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</si>
  <si>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</si>
  <si>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</si>
  <si>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</si>
  <si>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</si>
  <si>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</si>
  <si>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</si>
  <si>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</si>
  <si>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</si>
  <si>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</si>
  <si>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</si>
  <si>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</si>
  <si>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</si>
  <si>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</si>
  <si>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</si>
  <si>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</si>
  <si>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</si>
  <si>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</si>
  <si>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</si>
  <si>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</si>
  <si>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</si>
  <si>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</si>
  <si>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</si>
  <si>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</si>
  <si>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</si>
  <si>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</si>
  <si>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</si>
  <si>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</si>
  <si>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</si>
  <si>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</si>
  <si>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</si>
  <si>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</si>
  <si>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</si>
  <si>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</si>
  <si>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</si>
  <si>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</si>
  <si>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</si>
  <si>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</si>
  <si>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</si>
  <si>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</si>
  <si>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</si>
  <si>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</si>
  <si>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</si>
  <si>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</si>
  <si>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</si>
  <si>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</si>
  <si>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</si>
  <si>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</si>
  <si>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</si>
  <si>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</si>
  <si>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</si>
  <si>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</si>
  <si>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</si>
  <si>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</si>
  <si>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</si>
  <si>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</si>
  <si>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</si>
  <si>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</si>
  <si>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</si>
  <si>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</si>
  <si>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</si>
  <si>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</si>
  <si>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</si>
  <si>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</si>
  <si>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</si>
  <si>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</si>
  <si>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</si>
  <si>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</si>
  <si>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</si>
  <si>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</si>
  <si>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</si>
  <si>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</si>
  <si>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</si>
  <si>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</si>
  <si>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</si>
  <si>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</si>
  <si>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</si>
  <si>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</si>
  <si>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</si>
  <si>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</si>
  <si>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</si>
  <si>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</si>
  <si>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</si>
  <si>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</si>
  <si>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</si>
  <si>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</si>
  <si>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</si>
  <si>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</si>
  <si>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</si>
  <si>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</si>
  <si>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</si>
  <si>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</si>
  <si>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</si>
  <si>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</si>
  <si>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</si>
  <si>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</si>
  <si>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</si>
  <si>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</si>
  <si>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</si>
  <si>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</si>
  <si>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</si>
  <si>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</si>
  <si>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</si>
  <si>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</si>
  <si>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</si>
  <si>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</si>
  <si>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</si>
  <si>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</si>
  <si>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</si>
  <si>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</si>
  <si>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</si>
  <si>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</si>
  <si>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</si>
  <si>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</si>
  <si>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</si>
  <si>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</si>
  <si>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</si>
  <si>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</si>
  <si>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</si>
  <si>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</si>
  <si>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</si>
  <si>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</si>
  <si>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</si>
  <si>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</si>
  <si>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</si>
  <si>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</si>
  <si>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</si>
  <si>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</si>
  <si>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</si>
  <si>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</si>
  <si>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</si>
  <si>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</si>
  <si>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</si>
  <si>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</si>
  <si>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</si>
  <si>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</si>
  <si>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</si>
  <si>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</si>
  <si>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</si>
  <si>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</si>
  <si>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</si>
  <si>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</si>
  <si>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</si>
  <si>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</si>
  <si>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</si>
  <si>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</si>
  <si>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</si>
  <si>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</si>
  <si>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</si>
  <si>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</si>
  <si>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</si>
  <si>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</si>
  <si>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</si>
  <si>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</si>
  <si>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</si>
  <si>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</si>
  <si>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</si>
  <si>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</si>
  <si>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</si>
  <si>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</si>
  <si>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</si>
  <si>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</si>
  <si>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</si>
  <si>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</si>
  <si>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</si>
  <si>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</si>
  <si>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</si>
  <si>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</si>
  <si>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</si>
  <si>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</si>
  <si>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</si>
  <si>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</si>
  <si>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</si>
  <si>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</si>
  <si>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</si>
  <si>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</si>
  <si>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</si>
  <si>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</si>
  <si>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</si>
  <si>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</si>
  <si>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</si>
  <si>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</si>
  <si>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</si>
  <si>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</si>
  <si>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</si>
  <si>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</si>
  <si>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</si>
  <si>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</si>
  <si>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</si>
  <si>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</si>
  <si>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</si>
  <si>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</si>
  <si>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</si>
  <si>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</si>
  <si>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</si>
  <si>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</si>
  <si>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</si>
  <si>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</si>
  <si>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</si>
  <si>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</si>
  <si>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</si>
  <si>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</si>
  <si>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</si>
  <si>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</si>
  <si>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</si>
  <si>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</si>
  <si>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</si>
  <si>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</si>
  <si>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</si>
  <si>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</si>
  <si>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</si>
  <si>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</si>
  <si>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</si>
  <si>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</si>
  <si>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</si>
  <si>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</si>
  <si>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</si>
  <si>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</si>
  <si>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</si>
  <si>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</si>
  <si>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</si>
  <si>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</si>
  <si>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</si>
  <si>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</si>
  <si>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</si>
  <si>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</si>
  <si>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</si>
  <si>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</si>
  <si>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</si>
  <si>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</si>
  <si>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</si>
  <si>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</si>
  <si>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</si>
  <si>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</si>
  <si>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</si>
  <si>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</si>
  <si>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</si>
  <si>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</si>
  <si>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</si>
  <si>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</si>
  <si>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</si>
  <si>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</si>
  <si>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</si>
  <si>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</si>
  <si>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</si>
  <si>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</si>
  <si>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</si>
  <si>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</si>
  <si>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</si>
  <si>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</si>
  <si>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</si>
  <si>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</si>
  <si>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</si>
  <si>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</si>
  <si>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</si>
  <si>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</si>
  <si>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</si>
  <si>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</si>
  <si>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</si>
  <si>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</si>
  <si>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</si>
  <si>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</si>
  <si>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</si>
  <si>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</si>
  <si>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</si>
  <si>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</si>
  <si>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</si>
  <si>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</si>
  <si>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</si>
  <si>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</si>
  <si>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</si>
  <si>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</si>
  <si>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</si>
  <si>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</si>
  <si>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</si>
  <si>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</si>
  <si>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</si>
  <si>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</si>
  <si>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</si>
  <si>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</si>
  <si>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</si>
  <si>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</si>
  <si>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</si>
  <si>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</si>
  <si>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</si>
  <si>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</si>
  <si>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</si>
  <si>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</si>
  <si>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</si>
  <si>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</si>
  <si>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</si>
  <si>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</si>
  <si>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</si>
  <si>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</si>
  <si>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</si>
  <si>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</si>
  <si>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</si>
  <si>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</si>
  <si>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</si>
  <si>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</si>
  <si>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</si>
  <si>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</si>
  <si>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</si>
  <si>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</si>
  <si>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</si>
  <si>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</si>
  <si>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</si>
  <si>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</si>
  <si>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</si>
  <si>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</si>
  <si>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</si>
  <si>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</si>
  <si>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</si>
  <si>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</si>
  <si>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</si>
  <si>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</si>
  <si>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</si>
  <si>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</si>
  <si>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</si>
  <si>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</si>
  <si>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</si>
  <si>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</si>
  <si>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</si>
  <si>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</si>
  <si>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</si>
  <si>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</si>
  <si>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</si>
  <si>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</si>
  <si>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</si>
  <si>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</si>
  <si>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</si>
  <si>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</si>
  <si>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</si>
  <si>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</si>
  <si>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</si>
  <si>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</si>
  <si>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</si>
  <si>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</si>
  <si>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</si>
  <si>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</si>
  <si>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</si>
  <si>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</si>
  <si>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</si>
  <si>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</si>
  <si>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</si>
  <si>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</si>
  <si>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</si>
  <si>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</si>
  <si>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</si>
  <si>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</si>
  <si>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</si>
  <si>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</si>
  <si>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</si>
  <si>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</si>
  <si>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</si>
  <si>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</si>
  <si>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</si>
  <si>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</si>
  <si>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</si>
  <si>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</si>
  <si>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</si>
  <si>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</si>
  <si>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</si>
  <si>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</si>
  <si>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</si>
  <si>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</si>
  <si>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</si>
  <si>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</si>
  <si>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</si>
  <si>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</si>
  <si>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</si>
  <si>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</si>
  <si>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</si>
  <si>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</si>
  <si>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</si>
  <si>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</si>
  <si>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</si>
  <si>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</si>
  <si>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</si>
  <si>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</si>
  <si>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</si>
  <si>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</si>
  <si>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</si>
  <si>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</si>
  <si>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</si>
  <si>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</si>
  <si>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</si>
  <si>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</si>
  <si>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</si>
  <si>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</si>
  <si>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</si>
  <si>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</si>
  <si>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</si>
  <si>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</si>
  <si>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</si>
  <si>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</si>
  <si>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</si>
  <si>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</si>
  <si>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</si>
  <si>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</si>
  <si>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</si>
  <si>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</si>
  <si>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</si>
  <si>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</si>
  <si>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</si>
  <si>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</si>
  <si>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</si>
  <si>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</si>
  <si>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</si>
  <si>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</si>
  <si>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</si>
  <si>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</si>
  <si>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</si>
  <si>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</si>
  <si>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</si>
  <si>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</si>
  <si>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</si>
  <si>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</si>
  <si>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</si>
  <si>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</si>
  <si>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</si>
  <si>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</si>
  <si>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</si>
  <si>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</si>
  <si>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</si>
  <si>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</si>
  <si>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</si>
  <si>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</si>
  <si>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</si>
  <si>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</si>
  <si>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</si>
  <si>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</si>
  <si>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</si>
  <si>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</si>
  <si>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</si>
  <si>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</si>
  <si>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</si>
  <si>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</si>
  <si>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</si>
  <si>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</si>
  <si>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</si>
  <si>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</si>
  <si>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</si>
  <si>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</si>
  <si>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</si>
  <si>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</si>
  <si>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</si>
  <si>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</si>
  <si>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</si>
  <si>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</si>
  <si>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</si>
  <si>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</si>
  <si>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</si>
  <si>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</si>
  <si>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</si>
  <si>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</si>
  <si>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</si>
  <si>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</si>
  <si>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</si>
  <si>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</si>
  <si>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</si>
  <si>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</si>
  <si>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</si>
  <si>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</si>
  <si>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</si>
  <si>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</si>
  <si>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</si>
  <si>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</si>
  <si>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</si>
  <si>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</si>
  <si>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</si>
  <si>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</si>
  <si>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</si>
  <si>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</si>
  <si>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</si>
  <si>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</si>
  <si>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</si>
  <si>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</si>
  <si>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</si>
  <si>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</si>
  <si>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</si>
  <si>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</si>
  <si>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</si>
  <si>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</si>
  <si>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</si>
  <si>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</si>
  <si>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</si>
  <si>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</si>
  <si>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</si>
  <si>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</si>
  <si>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</si>
  <si>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</si>
  <si>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</si>
  <si>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</si>
  <si>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</si>
  <si>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</si>
  <si>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</si>
  <si>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</si>
  <si>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</si>
  <si>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</si>
  <si>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</si>
  <si>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</si>
  <si>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</si>
  <si>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</si>
  <si>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</si>
  <si>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</si>
  <si>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</si>
  <si>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</si>
  <si>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</si>
  <si>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</si>
  <si>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</si>
  <si>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</si>
  <si>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</si>
  <si>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</si>
  <si>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</si>
  <si>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</si>
  <si>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</si>
  <si>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</si>
  <si>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</si>
  <si>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</si>
  <si>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</si>
  <si>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</si>
  <si>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</si>
  <si>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</si>
  <si>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</si>
  <si>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</si>
  <si>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</si>
  <si>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</si>
  <si>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</si>
  <si>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</si>
  <si>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</si>
  <si>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</si>
  <si>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</si>
  <si>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</si>
  <si>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</si>
  <si>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</si>
  <si>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</si>
  <si>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</si>
  <si>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</si>
  <si>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</si>
  <si>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</si>
  <si>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</si>
  <si>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</si>
  <si>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</si>
  <si>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</si>
  <si>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</si>
  <si>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</si>
  <si>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</si>
  <si>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</si>
  <si>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</si>
  <si>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</si>
  <si>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</si>
  <si>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</si>
  <si>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</si>
  <si>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</si>
  <si>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</si>
  <si>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</si>
  <si>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</si>
  <si>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</si>
  <si>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</si>
  <si>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</si>
  <si>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</si>
  <si>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</si>
  <si>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</si>
  <si>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</si>
  <si>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</si>
  <si>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</si>
  <si>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</si>
  <si>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</si>
  <si>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</si>
  <si>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</si>
  <si>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</si>
  <si>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</si>
  <si>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</si>
  <si>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</si>
  <si>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</si>
  <si>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</si>
  <si>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</si>
  <si>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</si>
  <si>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</si>
  <si>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</si>
  <si>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</si>
  <si>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</si>
  <si>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</si>
  <si>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</si>
  <si>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</si>
  <si>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</si>
  <si>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</si>
  <si>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</si>
  <si>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</si>
  <si>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</si>
  <si>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</si>
  <si>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</si>
  <si>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</si>
  <si>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</si>
  <si>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</si>
  <si>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</si>
  <si>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</si>
  <si>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</si>
  <si>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</si>
  <si>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</si>
  <si>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</si>
  <si>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</si>
  <si>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</si>
  <si>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</si>
  <si>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</si>
  <si>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</si>
  <si>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</si>
  <si>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</si>
  <si>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</si>
  <si>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</si>
  <si>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</si>
  <si>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</si>
  <si>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</si>
  <si>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</si>
  <si>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</si>
  <si>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</si>
  <si>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</si>
  <si>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</si>
  <si>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</si>
  <si>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</si>
  <si>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</si>
  <si>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</si>
  <si>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</si>
  <si>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</si>
  <si>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</si>
  <si>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</si>
  <si>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</si>
  <si>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</si>
  <si>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</si>
  <si>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</si>
  <si>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</si>
  <si>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</si>
  <si>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</si>
  <si>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</si>
  <si>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</si>
  <si>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</si>
  <si>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</si>
  <si>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</si>
  <si>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</si>
  <si>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</si>
  <si>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</si>
  <si>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</si>
  <si>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</si>
  <si>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</si>
  <si>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</si>
  <si>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</si>
  <si>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</si>
  <si>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</si>
  <si>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</si>
  <si>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</si>
  <si>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</si>
  <si>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</si>
  <si>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</si>
  <si>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</si>
  <si>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</si>
  <si>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</si>
  <si>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</si>
  <si>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</si>
  <si>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</si>
  <si>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</si>
  <si>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</si>
  <si>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</si>
  <si>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</si>
  <si>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</si>
  <si>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</si>
  <si>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</si>
  <si>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</si>
  <si>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</si>
  <si>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</si>
  <si>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</si>
  <si>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</si>
  <si>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</si>
  <si>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</si>
  <si>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</si>
  <si>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</si>
  <si>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</si>
  <si>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</si>
  <si>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</si>
  <si>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</si>
  <si>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</si>
  <si>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</si>
  <si>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</si>
  <si>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</si>
  <si>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</si>
  <si>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</si>
  <si>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</si>
  <si>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</si>
  <si>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</si>
  <si>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</si>
  <si>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</si>
  <si>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</si>
  <si>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</si>
  <si>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</si>
  <si>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</si>
  <si>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</si>
  <si>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</si>
  <si>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</si>
  <si>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</si>
  <si>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</si>
  <si>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</si>
  <si>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</si>
  <si>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</si>
  <si>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</si>
  <si>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</si>
  <si>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</si>
  <si>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</si>
  <si>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</si>
  <si>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</si>
  <si>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</si>
  <si>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</si>
  <si>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</si>
  <si>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</si>
  <si>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</si>
  <si>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</si>
  <si>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</si>
  <si>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</si>
  <si>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</si>
  <si>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</si>
  <si>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</si>
  <si>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</si>
  <si>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</si>
  <si>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</si>
  <si>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</si>
  <si>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</si>
  <si>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</si>
  <si>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</si>
  <si>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</si>
  <si>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</si>
  <si>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</si>
  <si>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</si>
  <si>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</si>
  <si>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</si>
  <si>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</si>
  <si>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</si>
  <si>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</si>
  <si>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</si>
  <si>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</si>
  <si>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</si>
  <si>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</si>
  <si>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</si>
  <si>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</si>
  <si>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</si>
  <si>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</si>
  <si>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</si>
  <si>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</si>
  <si>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</si>
  <si>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</si>
  <si>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</si>
  <si>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</si>
  <si>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</si>
  <si>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</si>
  <si>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</si>
  <si>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</si>
  <si>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</si>
  <si>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</si>
  <si>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</si>
  <si>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</si>
  <si>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</si>
  <si>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</si>
  <si>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</si>
  <si>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</si>
  <si>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</si>
  <si>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</si>
  <si>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</si>
  <si>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</si>
  <si>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</si>
  <si>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</si>
  <si>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</si>
  <si>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</si>
  <si>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</si>
  <si>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</si>
  <si>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</si>
  <si>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</si>
  <si>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</si>
  <si>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</si>
  <si>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</si>
  <si>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</si>
  <si>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</si>
  <si>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</si>
  <si>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</si>
  <si>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</si>
  <si>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</si>
  <si>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</si>
  <si>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</si>
  <si>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</si>
  <si>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</si>
  <si>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</si>
  <si>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</si>
  <si>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</si>
  <si>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</si>
  <si>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</si>
  <si>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</si>
  <si>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</si>
  <si>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</si>
  <si>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</si>
  <si>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</si>
  <si>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</si>
  <si>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</si>
  <si>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</si>
  <si>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</si>
  <si>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</si>
  <si>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</si>
  <si>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</si>
  <si>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</si>
  <si>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</si>
  <si>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</si>
  <si>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</si>
  <si>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</si>
  <si>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</si>
  <si>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</si>
  <si>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</si>
  <si>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</si>
  <si>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</si>
  <si>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</si>
  <si>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</si>
  <si>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</si>
  <si>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</si>
  <si>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</si>
  <si>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</si>
  <si>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</si>
  <si>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</si>
  <si>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</si>
  <si>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</si>
  <si>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</si>
  <si>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</si>
  <si>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</si>
  <si>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</si>
  <si>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</si>
  <si>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</si>
  <si>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</si>
  <si>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</si>
  <si>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</si>
  <si>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</si>
  <si>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</si>
  <si>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</si>
  <si>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</si>
  <si>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</si>
  <si>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</si>
  <si>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</si>
  <si>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</si>
  <si>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</si>
  <si>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</si>
  <si>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</si>
  <si>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</si>
  <si>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</si>
  <si>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</si>
  <si>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</si>
  <si>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</si>
  <si>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</si>
  <si>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</si>
  <si>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</si>
  <si>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</si>
  <si>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</si>
  <si>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</si>
  <si>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</si>
  <si>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</si>
  <si>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</si>
  <si>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</si>
  <si>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</si>
  <si>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</si>
  <si>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</si>
  <si>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</si>
  <si>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</si>
  <si>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</si>
  <si>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</si>
  <si>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</si>
  <si>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</si>
  <si>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</si>
  <si>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</si>
  <si>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</si>
  <si>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</si>
  <si>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</si>
  <si>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</si>
  <si>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</si>
  <si>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</si>
  <si>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</si>
  <si>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</si>
  <si>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</si>
  <si>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</si>
  <si>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</si>
  <si>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</si>
  <si>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</si>
  <si>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</si>
  <si>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</si>
  <si>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</si>
  <si>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</si>
  <si>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</si>
  <si>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</si>
  <si>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</si>
  <si>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</si>
  <si>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</si>
  <si>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</si>
  <si>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</si>
  <si>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</si>
  <si>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</si>
  <si>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</si>
  <si>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</si>
  <si>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</si>
  <si>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</si>
  <si>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</si>
  <si>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</si>
  <si>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</si>
  <si>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</si>
  <si>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</si>
  <si>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</si>
  <si>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</si>
  <si>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</si>
  <si>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</si>
  <si>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</si>
  <si>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</si>
  <si>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</si>
  <si>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</si>
  <si>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</si>
  <si>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</si>
  <si>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</si>
  <si>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</si>
  <si>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</si>
  <si>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</si>
  <si>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</si>
  <si>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</si>
  <si>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</si>
  <si>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</si>
  <si>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</si>
  <si>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</si>
  <si>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</si>
  <si>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</si>
  <si>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</si>
  <si>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</si>
  <si>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</si>
  <si>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</si>
  <si>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</si>
  <si>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</si>
  <si>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</si>
  <si>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</si>
  <si>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</si>
  <si>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</si>
  <si>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</si>
  <si>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</si>
  <si>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</si>
  <si>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</si>
  <si>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</si>
  <si>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</si>
  <si>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</si>
  <si>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</si>
  <si>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</si>
  <si>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</si>
  <si>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</si>
  <si>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</si>
  <si>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</si>
  <si>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</si>
  <si>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</si>
  <si>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</si>
  <si>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</si>
  <si>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</si>
  <si>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</si>
  <si>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</si>
  <si>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</si>
  <si>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</si>
  <si>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</si>
  <si>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</si>
  <si>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</si>
  <si>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</si>
  <si>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</si>
  <si>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</si>
  <si>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</si>
  <si>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</si>
  <si>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</si>
  <si>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</si>
  <si>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</si>
  <si>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</si>
  <si>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</si>
  <si>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</si>
  <si>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</si>
  <si>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</si>
  <si>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</si>
  <si>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</si>
  <si>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</si>
  <si>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</si>
  <si>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</si>
  <si>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</si>
  <si>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</si>
  <si>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</si>
  <si>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</si>
  <si>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</si>
  <si>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</si>
  <si>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</si>
  <si>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</si>
  <si>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</si>
  <si>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</si>
  <si>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</si>
  <si>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</si>
  <si>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</si>
  <si>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</si>
  <si>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</si>
  <si>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</si>
  <si>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</si>
  <si>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</si>
  <si>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</si>
  <si>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</si>
  <si>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</si>
  <si>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</si>
  <si>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</si>
  <si>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</si>
  <si>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</si>
  <si>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</si>
  <si>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</si>
  <si>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</si>
  <si>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</si>
  <si>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</si>
  <si>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</si>
  <si>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</si>
  <si>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</si>
  <si>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</si>
  <si>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</si>
  <si>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</si>
  <si>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</si>
  <si>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</si>
  <si>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</si>
  <si>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</si>
  <si>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</si>
  <si>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</si>
  <si>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</si>
  <si>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</si>
  <si>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</si>
  <si>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</si>
  <si>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</si>
  <si>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</si>
  <si>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</si>
  <si>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</si>
  <si>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</si>
  <si>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</si>
  <si>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</si>
  <si>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</si>
  <si>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</si>
  <si>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</si>
  <si>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</si>
  <si>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</si>
  <si>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</si>
  <si>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</si>
  <si>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</si>
  <si>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</si>
  <si>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</si>
  <si>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</si>
  <si>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</si>
  <si>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</si>
  <si>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</si>
  <si>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</si>
  <si>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</si>
  <si>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</si>
  <si>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</si>
  <si>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</si>
  <si>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</si>
  <si>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</si>
  <si>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</si>
  <si>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</si>
  <si>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</si>
  <si>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</si>
  <si>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</si>
  <si>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</si>
  <si>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</si>
  <si>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</si>
  <si>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</si>
  <si>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</si>
  <si>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</si>
  <si>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</si>
  <si>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</si>
  <si>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</si>
  <si>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</si>
  <si>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</si>
  <si>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</si>
  <si>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</si>
  <si>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</si>
  <si>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</si>
  <si>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</si>
  <si>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</si>
  <si>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</si>
  <si>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</si>
  <si>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</si>
  <si>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</si>
  <si>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</si>
  <si>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</si>
  <si>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</si>
  <si>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</si>
  <si>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</si>
  <si>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</si>
  <si>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</si>
  <si>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</si>
  <si>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</si>
  <si>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</si>
  <si>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</si>
  <si>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</si>
  <si>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</si>
  <si>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</si>
  <si>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</si>
  <si>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</si>
  <si>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</si>
  <si>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</si>
  <si>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</si>
  <si>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</si>
  <si>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</si>
  <si>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</si>
  <si>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</si>
  <si>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</si>
  <si>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</si>
  <si>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</si>
  <si>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</si>
  <si>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</si>
  <si>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</si>
  <si>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</si>
  <si>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</si>
  <si>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</si>
  <si>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</si>
  <si>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</si>
  <si>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</si>
  <si>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</si>
  <si>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</si>
  <si>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</si>
  <si>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</si>
  <si>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</si>
  <si>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</si>
  <si>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</si>
  <si>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</si>
  <si>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</si>
  <si>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</si>
  <si>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</si>
  <si>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</si>
  <si>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</si>
  <si>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</si>
  <si>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</si>
  <si>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</si>
  <si>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</si>
  <si>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</si>
  <si>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</si>
  <si>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</si>
  <si>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</si>
  <si>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</si>
  <si>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</si>
  <si>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</si>
  <si>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</si>
  <si>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</si>
  <si>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</si>
  <si>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</si>
  <si>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</si>
  <si>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</si>
  <si>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</si>
  <si>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</si>
  <si>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</si>
  <si>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</si>
  <si>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</si>
  <si>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</si>
  <si>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</si>
  <si>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</si>
  <si>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</si>
  <si>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</si>
  <si>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</si>
  <si>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</si>
  <si>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</si>
  <si>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</si>
  <si>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</si>
  <si>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</si>
  <si>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</si>
  <si>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</si>
  <si>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</si>
  <si>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</si>
  <si>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</si>
  <si>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</si>
  <si>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</si>
  <si>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</si>
  <si>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</si>
  <si>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</si>
  <si>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</si>
  <si>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</si>
  <si>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</si>
  <si>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</si>
  <si>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</si>
  <si>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</si>
  <si>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</si>
  <si>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</si>
  <si>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</si>
  <si>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</si>
  <si>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</si>
  <si>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</si>
  <si>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</si>
  <si>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</si>
  <si>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</si>
  <si>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</si>
  <si>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</si>
  <si>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</si>
  <si>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</si>
  <si>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</si>
  <si>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</si>
  <si>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</si>
  <si>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</si>
  <si>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</si>
  <si>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</si>
  <si>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</si>
  <si>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</si>
  <si>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</si>
  <si>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</si>
  <si>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</si>
  <si>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</si>
  <si>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</si>
  <si>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</si>
  <si>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</si>
  <si>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</si>
  <si>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</si>
  <si>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</si>
  <si>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</si>
  <si>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</si>
  <si>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</si>
  <si>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</si>
  <si>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</si>
  <si>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</si>
  <si>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</si>
  <si>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</si>
  <si>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</si>
  <si>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</si>
  <si>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</si>
  <si>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</si>
  <si>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</si>
  <si>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</si>
  <si>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</si>
  <si>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</si>
  <si>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</si>
  <si>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</si>
  <si>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</si>
  <si>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</si>
  <si>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</si>
  <si>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</si>
  <si>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</si>
  <si>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</si>
  <si>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</si>
  <si>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</si>
  <si>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</si>
  <si>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</si>
  <si>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</si>
  <si>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</si>
  <si>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</si>
  <si>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</si>
  <si>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</si>
  <si>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</si>
  <si>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</si>
  <si>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</si>
  <si>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</si>
  <si>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</si>
  <si>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</si>
  <si>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</si>
  <si>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</si>
  <si>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</si>
  <si>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</si>
  <si>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</si>
  <si>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</si>
  <si>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</si>
  <si>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</si>
  <si>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</si>
  <si>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</si>
  <si>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</si>
  <si>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</si>
  <si>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</si>
  <si>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</si>
  <si>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</si>
  <si>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</si>
  <si>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</si>
  <si>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</si>
  <si>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</si>
  <si>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</si>
  <si>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</si>
  <si>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</si>
  <si>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</si>
  <si>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</si>
  <si>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</si>
  <si>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</si>
  <si>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</si>
  <si>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</si>
  <si>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</si>
  <si>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</si>
  <si>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</si>
  <si>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</si>
  <si>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</si>
  <si>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</si>
  <si>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</si>
  <si>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</si>
  <si>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</si>
  <si>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</si>
  <si>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</si>
  <si>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</si>
  <si>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</si>
  <si>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</si>
  <si>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</si>
  <si>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</si>
  <si>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</si>
  <si>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</si>
  <si>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</si>
  <si>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</si>
  <si>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</si>
  <si>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</si>
  <si>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</si>
  <si>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</si>
  <si>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</si>
  <si>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</si>
  <si>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</si>
  <si>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</si>
  <si>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</si>
  <si>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</si>
  <si>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</si>
  <si>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</si>
  <si>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</si>
  <si>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</si>
  <si>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</si>
  <si>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</si>
  <si>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</si>
  <si>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</si>
  <si>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</si>
  <si>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</si>
  <si>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</si>
  <si>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</si>
  <si>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</si>
  <si>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</si>
  <si>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</si>
  <si>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</si>
  <si>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</si>
  <si>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</si>
  <si>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</si>
  <si>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</si>
  <si>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</si>
  <si>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</si>
  <si>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</si>
  <si>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</si>
  <si>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</si>
  <si>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</si>
  <si>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</si>
  <si>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</si>
  <si>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</si>
  <si>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</si>
  <si>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</si>
  <si>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</si>
  <si>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</si>
  <si>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</si>
  <si>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</si>
  <si>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</si>
  <si>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</si>
  <si>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</si>
  <si>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</si>
  <si>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</si>
  <si>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</si>
  <si>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</si>
  <si>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</si>
  <si>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</si>
  <si>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</si>
  <si>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</si>
  <si>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</si>
  <si>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</si>
  <si>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</si>
  <si>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</si>
  <si>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</si>
  <si>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</si>
  <si>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</si>
  <si>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</si>
  <si>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</si>
  <si>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</si>
  <si>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</si>
  <si>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</si>
  <si>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</si>
  <si>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</si>
  <si>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</si>
  <si>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</si>
  <si>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</si>
  <si>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</si>
  <si>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</si>
  <si>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</si>
  <si>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</si>
  <si>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</si>
  <si>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</si>
  <si>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</si>
  <si>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</si>
  <si>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</si>
  <si>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</si>
  <si>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</si>
  <si>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</si>
  <si>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</si>
  <si>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</si>
  <si>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</si>
  <si>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</si>
  <si>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</si>
  <si>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</si>
  <si>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</si>
  <si>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</si>
  <si>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</si>
  <si>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</si>
  <si>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</si>
  <si>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</si>
  <si>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</si>
  <si>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</si>
  <si>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</si>
  <si>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</si>
  <si>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</si>
  <si>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</si>
  <si>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</si>
  <si>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</si>
  <si>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</si>
  <si>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</si>
  <si>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</si>
  <si>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</si>
  <si>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</si>
  <si>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</si>
  <si>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</si>
  <si>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</si>
  <si>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</si>
  <si>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</si>
  <si>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</si>
  <si>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</si>
  <si>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</si>
  <si>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</si>
  <si>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</si>
  <si>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</si>
  <si>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</si>
  <si>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</si>
  <si>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</si>
  <si>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</si>
  <si>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</si>
  <si>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</si>
  <si>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</si>
  <si>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</si>
  <si>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</si>
  <si>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</si>
  <si>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</si>
  <si>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</si>
  <si>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</si>
  <si>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</si>
  <si>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</si>
  <si>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</si>
  <si>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</si>
  <si>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</si>
  <si>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</si>
  <si>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</si>
  <si>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</si>
  <si>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</si>
  <si>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</si>
  <si>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</si>
  <si>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</si>
  <si>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</si>
  <si>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</si>
  <si>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</si>
  <si>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</si>
  <si>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</si>
  <si>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</si>
  <si>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</si>
  <si>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</si>
  <si>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</si>
  <si>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</si>
  <si>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</si>
  <si>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</si>
  <si>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</si>
  <si>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</si>
  <si>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</si>
  <si>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</si>
  <si>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</si>
  <si>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</si>
  <si>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</si>
  <si>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</si>
  <si>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</si>
  <si>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</si>
  <si>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</si>
  <si>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</si>
  <si>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</si>
  <si>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</si>
  <si>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</si>
  <si>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</si>
  <si>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</si>
  <si>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</si>
  <si>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</si>
  <si>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</si>
  <si>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</si>
  <si>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</si>
  <si>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</si>
  <si>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</si>
  <si>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</si>
  <si>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</si>
  <si>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</si>
  <si>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</si>
  <si>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</si>
  <si>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</si>
  <si>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</si>
  <si>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</si>
  <si>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</si>
  <si>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</si>
  <si>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</si>
  <si>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</si>
  <si>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</si>
  <si>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</si>
  <si>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</si>
  <si>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</si>
  <si>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</si>
  <si>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</si>
  <si>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</si>
  <si>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</si>
  <si>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</si>
  <si>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</si>
  <si>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</si>
  <si>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</si>
  <si>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</si>
  <si>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</si>
  <si>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</si>
  <si>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</si>
  <si>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</si>
  <si>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</si>
  <si>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</si>
  <si>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</si>
  <si>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</si>
  <si>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</si>
  <si>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</si>
  <si>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</si>
  <si>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</si>
  <si>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</si>
  <si>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</si>
  <si>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</si>
  <si>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</si>
  <si>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</si>
  <si>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</si>
  <si>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</si>
  <si>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</si>
  <si>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</si>
  <si>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</si>
  <si>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</si>
  <si>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</si>
  <si>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</si>
  <si>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</si>
  <si>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</si>
  <si>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</si>
  <si>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</si>
  <si>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</si>
  <si>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</si>
  <si>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</si>
  <si>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</si>
  <si>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</si>
  <si>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</si>
  <si>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</si>
  <si>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</si>
  <si>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</si>
  <si>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</si>
  <si>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</si>
  <si>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</si>
  <si>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</si>
  <si>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</si>
  <si>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</si>
  <si>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</si>
  <si>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</si>
  <si>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</si>
  <si>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</si>
  <si>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</si>
  <si>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</si>
  <si>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</si>
  <si>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</si>
  <si>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</si>
  <si>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</si>
  <si>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</si>
  <si>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</si>
  <si>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</si>
  <si>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</si>
  <si>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</si>
  <si>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</si>
  <si>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</si>
  <si>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</si>
  <si>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</si>
  <si>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</si>
  <si>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</si>
  <si>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</si>
  <si>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</si>
  <si>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</si>
  <si>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</si>
  <si>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</si>
  <si>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</si>
  <si>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</si>
  <si>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</si>
  <si>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</si>
  <si>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</si>
  <si>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</si>
  <si>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</si>
  <si>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</si>
  <si>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</si>
  <si>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</si>
  <si>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</si>
  <si>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</si>
  <si>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</si>
  <si>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</si>
  <si>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</si>
  <si>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</si>
  <si>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</si>
  <si>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</si>
  <si>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</si>
  <si>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</si>
  <si>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</si>
  <si>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</si>
  <si>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</si>
  <si>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</si>
  <si>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</si>
  <si>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</si>
  <si>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</si>
  <si>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</si>
  <si>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</si>
  <si>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</si>
  <si>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</si>
  <si>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</si>
  <si>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</si>
  <si>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</si>
  <si>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</si>
  <si>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</si>
  <si>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</si>
  <si>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</si>
  <si>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</si>
  <si>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</si>
  <si>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</si>
  <si>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</si>
  <si>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</si>
  <si>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</si>
  <si>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</si>
  <si>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</si>
  <si>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</si>
  <si>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</si>
  <si>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</si>
  <si>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</si>
  <si>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</si>
  <si>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</si>
  <si>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</si>
  <si>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</si>
  <si>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</si>
  <si>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</si>
  <si>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</si>
  <si>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</si>
  <si>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</si>
  <si>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</si>
  <si>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</si>
  <si>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</si>
  <si>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</si>
  <si>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</si>
  <si>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</si>
  <si>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</si>
  <si>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</si>
  <si>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</si>
  <si>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</si>
  <si>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</si>
  <si>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</si>
  <si>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</si>
  <si>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</si>
  <si>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</si>
  <si>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</si>
  <si>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</si>
  <si>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</si>
  <si>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</si>
  <si>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</si>
  <si>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</si>
  <si>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</si>
  <si>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</si>
  <si>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</si>
  <si>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</si>
  <si>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</si>
  <si>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</si>
  <si>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</si>
  <si>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</si>
  <si>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</si>
  <si>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</si>
  <si>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</si>
  <si>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</si>
  <si>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</si>
  <si>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</si>
  <si>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</si>
  <si>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</si>
  <si>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</si>
  <si>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</si>
  <si>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</si>
  <si>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</si>
  <si>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</si>
  <si>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</si>
  <si>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</si>
  <si>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</si>
  <si>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</si>
  <si>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</si>
  <si>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</si>
  <si>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</si>
  <si>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</si>
  <si>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</si>
  <si>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</si>
  <si>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</si>
  <si>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</si>
  <si>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</si>
  <si>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</si>
  <si>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</si>
  <si>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</si>
  <si>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</si>
  <si>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</si>
  <si>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</si>
  <si>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</si>
  <si>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</si>
  <si>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</si>
  <si>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</si>
  <si>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</si>
  <si>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</si>
  <si>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</si>
  <si>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</si>
  <si>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</si>
  <si>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</si>
  <si>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</si>
  <si>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</si>
  <si>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</si>
  <si>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</si>
  <si>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</si>
  <si>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</si>
  <si>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</si>
  <si>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</si>
  <si>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</si>
  <si>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</si>
  <si>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</si>
  <si>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</si>
  <si>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</si>
  <si>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</si>
  <si>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</si>
  <si>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</si>
  <si>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</si>
  <si>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</si>
  <si>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</si>
  <si>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</si>
  <si>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</si>
  <si>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</si>
  <si>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</si>
  <si>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</si>
  <si>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</si>
  <si>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</si>
  <si>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</si>
  <si>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</si>
  <si>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</si>
  <si>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</si>
  <si>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</si>
  <si>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</si>
  <si>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</si>
  <si>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</si>
  <si>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</si>
  <si>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</si>
  <si>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</si>
  <si>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</si>
  <si>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</si>
  <si>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</si>
  <si>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</si>
  <si>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</si>
  <si>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</si>
  <si>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</si>
  <si>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</si>
  <si>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</si>
  <si>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</si>
  <si>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</si>
  <si>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</si>
  <si>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</si>
  <si>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</si>
  <si>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</si>
  <si>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</si>
  <si>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</si>
  <si>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</si>
  <si>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</si>
  <si>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</si>
  <si>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</si>
  <si>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</si>
  <si>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</si>
  <si>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</si>
  <si>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</si>
  <si>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</si>
  <si>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</si>
  <si>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</si>
  <si>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</si>
  <si>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</si>
  <si>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</si>
  <si>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</si>
  <si>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</si>
  <si>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</si>
  <si>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</si>
  <si>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</si>
  <si>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</si>
  <si>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</si>
  <si>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</si>
  <si>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</si>
  <si>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</si>
  <si>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</si>
  <si>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</si>
  <si>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</si>
  <si>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</si>
  <si>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</si>
  <si>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</si>
  <si>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</si>
  <si>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</si>
  <si>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</si>
  <si>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</si>
  <si>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</si>
  <si>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</si>
  <si>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</si>
  <si>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</si>
  <si>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</si>
  <si>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</si>
  <si>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</si>
  <si>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</si>
  <si>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</si>
  <si>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</si>
  <si>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</si>
  <si>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</si>
  <si>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</si>
  <si>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</si>
  <si>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</si>
  <si>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</si>
  <si>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</si>
  <si>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</si>
  <si>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</si>
  <si>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</si>
  <si>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</si>
  <si>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</si>
  <si>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</si>
  <si>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</si>
  <si>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</si>
  <si>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</si>
  <si>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</si>
  <si>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</si>
  <si>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</si>
  <si>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</si>
  <si>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</si>
  <si>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</si>
  <si>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</si>
  <si>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</si>
  <si>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</si>
  <si>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</si>
  <si>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</si>
  <si>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</si>
  <si>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</si>
  <si>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</si>
  <si>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</si>
  <si>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</si>
  <si>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</si>
  <si>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</si>
  <si>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</si>
  <si>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</si>
  <si>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</si>
  <si>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</si>
  <si>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</si>
  <si>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</si>
  <si>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</si>
  <si>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</si>
  <si>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</si>
  <si>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</si>
  <si>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</si>
  <si>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</si>
  <si>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</si>
  <si>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</si>
  <si>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</si>
  <si>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</si>
  <si>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</si>
  <si>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</si>
  <si>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</si>
  <si>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</si>
  <si>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</si>
  <si>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</si>
  <si>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</si>
  <si>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</si>
  <si>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</si>
  <si>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</si>
  <si>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</si>
  <si>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</si>
  <si>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</si>
  <si>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</si>
  <si>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</si>
  <si>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</si>
  <si>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</si>
  <si>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</si>
  <si>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</si>
  <si>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</si>
  <si>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</si>
  <si>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</si>
  <si>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</si>
  <si>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</si>
  <si>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</si>
  <si>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</si>
  <si>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</si>
  <si>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</si>
  <si>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</si>
  <si>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</si>
  <si>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</si>
  <si>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</si>
  <si>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</si>
  <si>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</si>
  <si>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</si>
  <si>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</si>
  <si>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</si>
  <si>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</si>
  <si>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</si>
  <si>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</si>
  <si>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</si>
  <si>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</si>
  <si>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</si>
  <si>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</si>
  <si>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</si>
  <si>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</si>
  <si>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</si>
  <si>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</si>
  <si>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</si>
  <si>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</si>
  <si>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</si>
  <si>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</si>
  <si>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</si>
  <si>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</si>
  <si>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</si>
  <si>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</si>
  <si>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</si>
  <si>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</si>
  <si>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</si>
  <si>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</si>
  <si>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</si>
  <si>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</si>
  <si>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</si>
  <si>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</si>
  <si>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</si>
  <si>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</si>
  <si>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</si>
  <si>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</si>
  <si>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</si>
  <si>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</si>
  <si>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</si>
  <si>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</si>
  <si>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</si>
  <si>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</si>
  <si>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</si>
  <si>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</si>
  <si>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</si>
  <si>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</si>
  <si>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</si>
  <si>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</si>
  <si>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</si>
  <si>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</si>
  <si>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</si>
  <si>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</si>
  <si>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</si>
  <si>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</si>
  <si>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</si>
  <si>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</si>
  <si>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</si>
  <si>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</si>
  <si>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</si>
  <si>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</si>
  <si>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</si>
  <si>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</si>
  <si>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</si>
  <si>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</si>
  <si>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</si>
  <si>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</si>
  <si>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</si>
  <si>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</si>
  <si>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</si>
  <si>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</si>
  <si>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</si>
  <si>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</si>
  <si>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</si>
  <si>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</si>
  <si>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</si>
  <si>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</si>
  <si>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</si>
  <si>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</si>
  <si>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</si>
  <si>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</si>
  <si>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</si>
  <si>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</si>
  <si>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</si>
  <si>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</si>
  <si>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</si>
  <si>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</si>
  <si>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</si>
  <si>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</si>
  <si>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</si>
  <si>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</si>
  <si>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</si>
  <si>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</si>
  <si>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</si>
  <si>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</si>
  <si>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</si>
  <si>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</si>
  <si>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</si>
  <si>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</si>
  <si>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</si>
  <si>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</si>
  <si>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</si>
  <si>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</si>
  <si>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</si>
  <si>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</si>
  <si>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</si>
  <si>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</si>
  <si>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</si>
  <si>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</si>
  <si>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</si>
  <si>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</si>
  <si>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</si>
  <si>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</si>
  <si>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</si>
  <si>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</si>
  <si>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</si>
  <si>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</si>
  <si>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</si>
  <si>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</si>
  <si>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</si>
  <si>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</si>
  <si>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</si>
  <si>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</si>
  <si>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</si>
  <si>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</si>
  <si>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</si>
  <si>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</si>
  <si>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</si>
  <si>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</si>
  <si>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</si>
  <si>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</si>
  <si>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</si>
  <si>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</si>
  <si>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</si>
  <si>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</si>
  <si>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</si>
  <si>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</si>
  <si>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</si>
  <si>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</si>
  <si>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</si>
  <si>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</si>
  <si>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</si>
  <si>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</si>
  <si>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</si>
  <si>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</si>
  <si>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</si>
  <si>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</si>
  <si>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</si>
  <si>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</si>
  <si>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</si>
  <si>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</si>
  <si>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</si>
  <si>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</si>
  <si>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</si>
  <si>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</si>
  <si>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</si>
  <si>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</si>
  <si>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</si>
  <si>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</si>
  <si>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</si>
  <si>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</si>
  <si>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</si>
  <si>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</si>
  <si>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</si>
  <si>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</si>
  <si>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</si>
  <si>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</si>
  <si>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</si>
  <si>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</si>
  <si>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</si>
  <si>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</si>
  <si>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</si>
  <si>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</si>
  <si>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</si>
  <si>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</si>
  <si>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</si>
  <si>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</si>
  <si>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</si>
  <si>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</si>
  <si>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</si>
  <si>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</si>
  <si>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</si>
  <si>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</si>
  <si>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</si>
  <si>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</si>
  <si>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</si>
  <si>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</si>
  <si>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</si>
  <si>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</si>
  <si>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</si>
  <si>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</si>
  <si>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</si>
  <si>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</si>
  <si>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</si>
  <si>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</si>
  <si>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</si>
  <si>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</si>
  <si>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</si>
  <si>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</si>
  <si>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</si>
  <si>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</si>
  <si>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</si>
  <si>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</si>
  <si>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</si>
  <si>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</si>
  <si>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</si>
  <si>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</si>
  <si>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</si>
  <si>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</si>
  <si>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</si>
  <si>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</si>
  <si>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</si>
  <si>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</si>
  <si>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</si>
  <si>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</si>
  <si>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</si>
  <si>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</si>
  <si>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</si>
  <si>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</si>
  <si>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</si>
  <si>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</si>
  <si>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</si>
  <si>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</si>
  <si>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</si>
  <si>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</si>
  <si>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</si>
  <si>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</si>
  <si>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</si>
  <si>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</si>
  <si>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</si>
  <si>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</si>
  <si>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</si>
  <si>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</si>
  <si>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</si>
  <si>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</si>
  <si>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</si>
  <si>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</si>
  <si>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</si>
  <si>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</si>
  <si>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</si>
  <si>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</si>
  <si>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</si>
  <si>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</si>
  <si>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</si>
  <si>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</si>
  <si>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</si>
  <si>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</si>
  <si>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</si>
  <si>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</si>
  <si>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</si>
  <si>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</si>
  <si>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</si>
  <si>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</si>
  <si>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</si>
  <si>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</si>
  <si>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</si>
  <si>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</si>
  <si>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</si>
  <si>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</si>
  <si>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</si>
  <si>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</si>
  <si>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</si>
  <si>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</si>
  <si>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</si>
  <si>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</si>
  <si>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</si>
  <si>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</si>
  <si>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</si>
  <si>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</si>
  <si>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</si>
  <si>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</si>
  <si>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</si>
  <si>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</si>
  <si>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</si>
  <si>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</si>
  <si>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</si>
  <si>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</si>
  <si>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</si>
  <si>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</si>
  <si>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</si>
  <si>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</si>
  <si>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</si>
  <si>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</si>
  <si>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</si>
  <si>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</si>
  <si>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</si>
  <si>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</si>
  <si>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</si>
  <si>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</si>
  <si>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</si>
  <si>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</si>
  <si>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</si>
  <si>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</si>
  <si>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</si>
  <si>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</si>
  <si>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</si>
  <si>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</si>
  <si>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</si>
  <si>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</si>
  <si>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</si>
  <si>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</si>
  <si>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</si>
  <si>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</si>
  <si>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</si>
  <si>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</si>
  <si>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</si>
  <si>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</si>
  <si>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</si>
  <si>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</si>
  <si>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</si>
  <si>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</si>
  <si>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</si>
  <si>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</si>
  <si>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</si>
  <si>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</si>
  <si>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</si>
  <si>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</si>
  <si>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</si>
  <si>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</si>
  <si>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</si>
  <si>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</si>
  <si>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</si>
  <si>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</si>
  <si>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</si>
  <si>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</si>
  <si>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</si>
  <si>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</si>
  <si>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</si>
  <si>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</si>
  <si>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</si>
  <si>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</si>
  <si>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</si>
  <si>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</si>
  <si>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</si>
  <si>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</si>
  <si>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</si>
  <si>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</si>
  <si>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</si>
  <si>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</si>
  <si>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</si>
  <si>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</si>
  <si>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</si>
  <si>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</si>
  <si>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</si>
  <si>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</si>
  <si>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</si>
  <si>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</si>
  <si>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</si>
  <si>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</si>
  <si>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</si>
  <si>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</si>
  <si>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</si>
  <si>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</si>
  <si>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</si>
  <si>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</si>
  <si>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</si>
  <si>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</si>
  <si>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</si>
  <si>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</si>
  <si>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</si>
  <si>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</si>
  <si>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</si>
  <si>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</si>
  <si>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</si>
  <si>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</si>
  <si>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</si>
  <si>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</si>
  <si>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</si>
  <si>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</si>
  <si>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</si>
  <si>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</si>
  <si>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</si>
  <si>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</si>
  <si>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</si>
  <si>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</si>
  <si>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</si>
  <si>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</si>
  <si>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</si>
  <si>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</si>
  <si>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</si>
  <si>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</si>
  <si>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</si>
  <si>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</si>
  <si>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</si>
  <si>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</si>
  <si>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</si>
  <si>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</si>
  <si>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</si>
  <si>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</si>
  <si>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</si>
  <si>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</si>
  <si>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</si>
  <si>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</si>
  <si>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</si>
  <si>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</si>
  <si>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</si>
  <si>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</si>
  <si>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</si>
  <si>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</si>
  <si>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</si>
  <si>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</si>
  <si>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</si>
  <si>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</si>
  <si>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</si>
  <si>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</si>
  <si>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</si>
  <si>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</si>
  <si>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</si>
  <si>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</si>
  <si>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</si>
  <si>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</si>
  <si>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</si>
  <si>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</si>
  <si>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</si>
  <si>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</si>
  <si>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</si>
  <si>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</si>
  <si>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</si>
  <si>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</si>
  <si>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</si>
  <si>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</si>
  <si>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</si>
  <si>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</si>
  <si>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</si>
  <si>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</si>
  <si>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</si>
  <si>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</si>
  <si>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</si>
  <si>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</si>
  <si>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</si>
  <si>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</si>
  <si>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</si>
  <si>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</si>
  <si>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</si>
  <si>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</si>
  <si>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</si>
  <si>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</si>
  <si>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</si>
  <si>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</si>
  <si>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</si>
  <si>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</si>
  <si>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</si>
  <si>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</si>
  <si>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</si>
  <si>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</si>
  <si>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</si>
  <si>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</si>
  <si>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</si>
  <si>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</si>
  <si>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</si>
  <si>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</si>
  <si>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</si>
  <si>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</si>
  <si>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</si>
  <si>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</si>
  <si>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</si>
  <si>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</si>
  <si>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</si>
  <si>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</si>
  <si>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</si>
  <si>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</si>
  <si>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</si>
  <si>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</si>
  <si>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</si>
  <si>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</si>
  <si>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</si>
  <si>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</si>
  <si>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</si>
  <si>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</si>
  <si>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</si>
  <si>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</si>
  <si>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</si>
  <si>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</si>
  <si>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</si>
  <si>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</si>
  <si>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</si>
  <si>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</si>
  <si>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</si>
  <si>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</si>
  <si>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</si>
  <si>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</si>
  <si>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</si>
  <si>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</si>
  <si>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</si>
  <si>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</si>
  <si>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</si>
  <si>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</si>
  <si>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</si>
  <si>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</si>
  <si>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</si>
  <si>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</si>
  <si>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</si>
  <si>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</si>
  <si>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</si>
  <si>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</si>
  <si>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</si>
  <si>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</si>
  <si>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</si>
  <si>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</si>
  <si>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</si>
  <si>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</si>
  <si>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</si>
  <si>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</si>
  <si>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</si>
  <si>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</si>
  <si>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</si>
  <si>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</si>
  <si>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</si>
  <si>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</si>
  <si>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</si>
  <si>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</si>
  <si>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</si>
  <si>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</si>
  <si>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</si>
  <si>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</si>
  <si>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</si>
  <si>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</si>
  <si>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</si>
  <si>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</si>
  <si>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</si>
  <si>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</si>
  <si>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</si>
  <si>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</si>
  <si>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</si>
  <si>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</si>
  <si>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</si>
  <si>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</si>
  <si>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</si>
  <si>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</si>
  <si>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</si>
  <si>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</si>
  <si>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</si>
  <si>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</si>
  <si>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</si>
  <si>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</si>
  <si>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</si>
  <si>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</si>
  <si>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</si>
  <si>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</si>
  <si>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</si>
  <si>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</si>
  <si>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</si>
  <si>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</si>
  <si>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</si>
  <si>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</si>
  <si>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</si>
  <si>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</si>
  <si>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</si>
  <si>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</si>
  <si>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</si>
  <si>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</si>
  <si>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</si>
  <si>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</si>
  <si>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</si>
  <si>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</si>
  <si>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</si>
  <si>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</si>
  <si>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</si>
  <si>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</si>
  <si>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</si>
  <si>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</si>
  <si>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</si>
  <si>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</si>
  <si>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</si>
  <si>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</si>
  <si>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</si>
  <si>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</si>
  <si>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</si>
  <si>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</si>
  <si>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</si>
  <si>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</si>
  <si>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</si>
  <si>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</si>
  <si>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</si>
  <si>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</si>
  <si>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</si>
  <si>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</si>
  <si>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</si>
  <si>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</si>
  <si>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</si>
  <si>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</si>
  <si>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</si>
  <si>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</si>
  <si>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</si>
  <si>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</si>
  <si>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</si>
  <si>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</si>
  <si>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</si>
  <si>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</si>
  <si>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</si>
  <si>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</si>
  <si>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</si>
  <si>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</si>
  <si>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</si>
  <si>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</si>
  <si>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</si>
  <si>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</si>
  <si>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</si>
  <si>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</si>
  <si>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</si>
  <si>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</si>
  <si>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</si>
  <si>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</si>
  <si>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</si>
  <si>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</si>
  <si>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</si>
  <si>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</si>
  <si>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</si>
  <si>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</si>
  <si>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</si>
  <si>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</si>
  <si>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</si>
  <si>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</si>
  <si>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</si>
  <si>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</si>
  <si>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</si>
  <si>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</si>
  <si>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</si>
  <si>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</si>
  <si>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</si>
  <si>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</si>
  <si>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</si>
  <si>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</si>
  <si>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</si>
  <si>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</si>
  <si>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</si>
  <si>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</si>
  <si>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</si>
  <si>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</si>
  <si>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</si>
  <si>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</si>
  <si>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</si>
  <si>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</si>
  <si>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</si>
  <si>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</si>
  <si>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</si>
  <si>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</si>
  <si>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</si>
  <si>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</si>
  <si>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</si>
  <si>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</si>
  <si>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</si>
  <si>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</si>
  <si>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</si>
  <si>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</si>
  <si>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</si>
  <si>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</si>
  <si>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</si>
  <si>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</si>
  <si>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</si>
  <si>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</si>
  <si>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</si>
  <si>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</si>
  <si>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</si>
  <si>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</si>
  <si>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</si>
  <si>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</si>
  <si>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</si>
  <si>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</si>
  <si>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</si>
  <si>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</si>
  <si>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</si>
  <si>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</si>
  <si>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</si>
  <si>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</si>
  <si>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</si>
  <si>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</si>
  <si>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</si>
  <si>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</si>
  <si>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</si>
  <si>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</si>
  <si>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</si>
  <si>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</si>
  <si>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</si>
  <si>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</si>
  <si>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</si>
  <si>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</si>
  <si>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</si>
  <si>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</si>
  <si>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</si>
  <si>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</si>
  <si>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</si>
  <si>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</si>
  <si>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</si>
  <si>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</si>
  <si>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</si>
  <si>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</si>
  <si>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</si>
  <si>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</si>
  <si>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</si>
  <si>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</si>
  <si>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</si>
  <si>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</si>
  <si>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</si>
  <si>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</si>
  <si>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</si>
  <si>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</si>
  <si>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</si>
  <si>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</si>
  <si>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</si>
  <si>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</si>
  <si>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</si>
  <si>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</si>
  <si>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</si>
  <si>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</si>
  <si>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</si>
  <si>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</si>
  <si>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</si>
  <si>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</si>
  <si>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</si>
  <si>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</si>
  <si>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</si>
  <si>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</si>
  <si>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</si>
  <si>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</si>
  <si>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</si>
  <si>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</si>
  <si>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</si>
  <si>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</si>
  <si>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</si>
  <si>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</si>
  <si>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</si>
  <si>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</si>
  <si>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</si>
  <si>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</si>
  <si>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</si>
  <si>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</si>
  <si>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</si>
  <si>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</si>
  <si>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</si>
  <si>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</si>
  <si>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</si>
  <si>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</si>
  <si>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</si>
  <si>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</si>
  <si>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</si>
  <si>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</si>
  <si>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</si>
  <si>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</si>
  <si>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</si>
  <si>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</si>
  <si>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</si>
  <si>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</si>
  <si>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</si>
  <si>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</si>
  <si>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</si>
  <si>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</si>
  <si>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</si>
  <si>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</si>
  <si>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</si>
  <si>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</si>
  <si>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</si>
  <si>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</si>
  <si>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</si>
  <si>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</si>
  <si>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</si>
  <si>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</si>
  <si>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</si>
  <si>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</si>
  <si>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</si>
  <si>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</si>
  <si>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</si>
  <si>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</si>
  <si>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</si>
  <si>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</si>
  <si>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</si>
  <si>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</si>
  <si>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</si>
  <si>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</si>
  <si>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</si>
  <si>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</si>
  <si>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</si>
  <si>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</si>
  <si>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</si>
  <si>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</si>
  <si>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</si>
  <si>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</si>
  <si>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</si>
  <si>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</si>
  <si>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</si>
  <si>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</si>
  <si>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</si>
  <si>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</si>
  <si>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</si>
  <si>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</si>
  <si>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</si>
  <si>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</si>
  <si>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</si>
  <si>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</si>
  <si>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</si>
  <si>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</si>
  <si>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</si>
  <si>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</si>
  <si>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</si>
  <si>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</si>
  <si>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</si>
  <si>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</si>
  <si>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</si>
  <si>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</si>
  <si>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</si>
  <si>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</si>
  <si>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</si>
  <si>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</si>
  <si>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</si>
  <si>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</si>
  <si>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</si>
  <si>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</si>
  <si>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</si>
  <si>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</si>
  <si>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</si>
  <si>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</si>
  <si>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</si>
  <si>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</si>
  <si>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</si>
  <si>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</si>
  <si>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</si>
  <si>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</si>
  <si>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</si>
  <si>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</si>
  <si>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</si>
  <si>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</si>
  <si>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</si>
  <si>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</si>
  <si>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</si>
  <si>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</si>
  <si>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</si>
  <si>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</si>
  <si>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</si>
  <si>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</si>
  <si>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</si>
  <si>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</si>
  <si>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</si>
  <si>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</si>
  <si>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</si>
  <si>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</si>
  <si>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</si>
  <si>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</si>
  <si>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</si>
  <si>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</si>
  <si>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</si>
  <si>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</si>
  <si>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</si>
  <si>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</si>
  <si>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</si>
  <si>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</si>
  <si>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</si>
  <si>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</si>
  <si>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</si>
  <si>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</si>
  <si>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</si>
  <si>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</si>
  <si>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</si>
  <si>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</si>
  <si>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</si>
  <si>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</si>
  <si>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</si>
  <si>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</si>
  <si>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</si>
  <si>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</si>
  <si>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</si>
  <si>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</si>
  <si>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</si>
  <si>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</si>
  <si>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</si>
  <si>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</si>
  <si>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</si>
  <si>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</si>
  <si>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</si>
  <si>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</si>
  <si>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</si>
  <si>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</si>
  <si>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</si>
  <si>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</si>
  <si>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</si>
  <si>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</si>
  <si>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</si>
  <si>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</si>
  <si>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</si>
  <si>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</si>
  <si>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</si>
  <si>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</si>
  <si>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</si>
  <si>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</si>
  <si>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</si>
  <si>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</si>
  <si>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</si>
  <si>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</si>
  <si>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</si>
  <si>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</si>
  <si>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</si>
  <si>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</si>
  <si>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</si>
  <si>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</si>
  <si>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</si>
  <si>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</si>
  <si>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</si>
  <si>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</si>
  <si>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</si>
  <si>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</si>
  <si>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</si>
  <si>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</si>
  <si>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</si>
  <si>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</si>
  <si>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</si>
  <si>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</si>
  <si>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</si>
  <si>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</si>
  <si>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</si>
  <si>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</si>
  <si>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</si>
  <si>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</si>
  <si>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</si>
  <si>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</si>
  <si>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</si>
  <si>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</si>
  <si>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</si>
  <si>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</si>
  <si>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</si>
  <si>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</si>
  <si>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</si>
  <si>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</si>
  <si>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</si>
  <si>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</si>
  <si>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</si>
  <si>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</si>
  <si>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</si>
  <si>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</si>
  <si>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</si>
  <si>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</si>
  <si>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</si>
  <si>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</si>
  <si>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</si>
  <si>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</si>
  <si>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</si>
  <si>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</si>
  <si>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</si>
  <si>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</si>
  <si>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</si>
  <si>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</si>
  <si>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</si>
  <si>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</si>
  <si>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</si>
  <si>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</si>
  <si>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</si>
  <si>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</si>
  <si>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</si>
  <si>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</si>
  <si>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</si>
  <si>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</si>
  <si>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</si>
  <si>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</si>
  <si>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</si>
  <si>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</si>
  <si>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</si>
  <si>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</si>
  <si>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</si>
  <si>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</si>
  <si>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</si>
  <si>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</si>
  <si>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</si>
  <si>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</si>
  <si>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</si>
  <si>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</si>
  <si>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</si>
  <si>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</si>
  <si>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</si>
  <si>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</si>
  <si>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</si>
  <si>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</si>
  <si>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</si>
  <si>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</si>
  <si>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</si>
  <si>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</si>
  <si>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</si>
  <si>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</si>
  <si>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</si>
  <si>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</si>
  <si>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</si>
  <si>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</si>
  <si>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</si>
  <si>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</si>
  <si>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</si>
  <si>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</si>
  <si>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</si>
  <si>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</si>
  <si>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</si>
  <si>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</si>
  <si>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</si>
  <si>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</si>
  <si>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</si>
  <si>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</si>
  <si>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</si>
  <si>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</si>
  <si>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</si>
  <si>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</si>
  <si>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</si>
  <si>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</si>
  <si>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</si>
  <si>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</si>
  <si>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</si>
  <si>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</si>
  <si>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</si>
  <si>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</si>
  <si>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</si>
  <si>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</si>
  <si>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</si>
  <si>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</si>
  <si>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</si>
  <si>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</si>
  <si>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</si>
  <si>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</si>
  <si>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</si>
  <si>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</si>
  <si>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</si>
  <si>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</si>
  <si>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</si>
  <si>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</si>
  <si>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</si>
  <si>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</si>
  <si>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</si>
  <si>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</si>
  <si>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</si>
  <si>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</si>
  <si>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</si>
  <si>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</si>
  <si>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</si>
  <si>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</si>
  <si>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</si>
  <si>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</si>
  <si>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</si>
  <si>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</si>
  <si>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</si>
  <si>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</si>
  <si>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</si>
  <si>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</si>
  <si>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</si>
  <si>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</si>
  <si>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</si>
  <si>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</si>
  <si>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</si>
  <si>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</si>
  <si>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</si>
  <si>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</si>
  <si>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</si>
  <si>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</si>
  <si>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</si>
  <si>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</si>
  <si>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</si>
  <si>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</si>
  <si>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</si>
  <si>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</si>
  <si>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</si>
  <si>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</si>
  <si>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</si>
  <si>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</si>
  <si>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</si>
  <si>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</si>
  <si>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</si>
  <si>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</si>
  <si>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</si>
  <si>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</si>
  <si>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</si>
  <si>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</si>
  <si>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</si>
  <si>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</si>
  <si>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</si>
  <si>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</si>
  <si>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</si>
  <si>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</si>
  <si>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</si>
  <si>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</si>
  <si>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</si>
  <si>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</si>
  <si>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</si>
  <si>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</si>
  <si>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</si>
  <si>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</si>
  <si>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</si>
  <si>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</si>
  <si>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</si>
  <si>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</si>
  <si>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</si>
  <si>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</si>
  <si>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</si>
  <si>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</si>
  <si>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</si>
  <si>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</si>
  <si>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</si>
  <si>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</si>
  <si>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</si>
  <si>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</si>
  <si>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</si>
  <si>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</si>
  <si>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</si>
  <si>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</si>
  <si>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</si>
  <si>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</si>
  <si>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</si>
  <si>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</si>
  <si>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</si>
  <si>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</si>
  <si>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</si>
  <si>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</si>
  <si>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</si>
  <si>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</si>
  <si>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</si>
  <si>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</si>
  <si>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</si>
  <si>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</si>
  <si>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</si>
  <si>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</si>
  <si>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</si>
  <si>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</si>
  <si>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</si>
  <si>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</si>
  <si>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</si>
  <si>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</si>
  <si>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</si>
  <si>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</si>
  <si>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</si>
  <si>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</si>
  <si>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</si>
  <si>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</si>
  <si>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</si>
  <si>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</si>
  <si>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</si>
  <si>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</si>
  <si>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</si>
  <si>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</si>
  <si>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</si>
  <si>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</si>
  <si>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</si>
  <si>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</si>
  <si>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</si>
  <si>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</si>
  <si>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</si>
  <si>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</si>
  <si>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</si>
  <si>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</si>
  <si>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</si>
  <si>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</si>
  <si>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</si>
  <si>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</si>
  <si>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</si>
  <si>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</si>
  <si>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</si>
  <si>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</si>
  <si>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</si>
  <si>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</si>
  <si>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</si>
  <si>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</si>
  <si>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</si>
  <si>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</si>
  <si>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</si>
  <si>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</si>
  <si>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</si>
  <si>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</si>
  <si>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</si>
  <si>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</si>
  <si>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</si>
  <si>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</si>
  <si>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</si>
  <si>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</si>
  <si>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</si>
  <si>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</si>
  <si>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</si>
  <si>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</si>
  <si>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</si>
  <si>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</si>
  <si>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</si>
  <si>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</si>
  <si>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</si>
  <si>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</si>
  <si>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</si>
  <si>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</si>
  <si>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</si>
  <si>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</si>
  <si>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</si>
  <si>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</si>
  <si>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</si>
  <si>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</si>
  <si>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</si>
  <si>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</si>
  <si>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</si>
  <si>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</si>
  <si>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</si>
  <si>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</si>
  <si>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</si>
  <si>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</si>
  <si>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</si>
  <si>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</si>
  <si>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</si>
  <si>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</si>
  <si>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</si>
  <si>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</si>
  <si>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</si>
  <si>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</si>
  <si>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</si>
  <si>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</si>
  <si>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</si>
  <si>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</si>
  <si>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</si>
  <si>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</si>
  <si>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</si>
  <si>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</si>
  <si>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</si>
  <si>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</si>
  <si>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</si>
  <si>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</si>
  <si>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</si>
  <si>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</si>
  <si>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</si>
  <si>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</si>
  <si>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</si>
  <si>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</si>
  <si>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</si>
  <si>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</si>
  <si>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</si>
  <si>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</si>
  <si>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</si>
  <si>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</si>
  <si>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</si>
  <si>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</si>
  <si>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</si>
  <si>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</si>
  <si>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</si>
  <si>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</si>
  <si>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</si>
  <si>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</si>
  <si>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</si>
  <si>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</si>
  <si>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</si>
  <si>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</si>
  <si>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</si>
  <si>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</si>
  <si>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</si>
  <si>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</si>
  <si>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</si>
  <si>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</si>
  <si>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</si>
  <si>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</si>
  <si>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</si>
  <si>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</si>
  <si>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</si>
  <si>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</si>
  <si>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</si>
  <si>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</si>
  <si>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</si>
  <si>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</si>
  <si>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</si>
  <si>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</si>
  <si>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</si>
  <si>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</si>
  <si>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</si>
  <si>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</si>
  <si>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</si>
  <si>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</si>
  <si>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</si>
  <si>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</si>
  <si>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</si>
  <si>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</si>
  <si>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</si>
  <si>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</si>
  <si>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</si>
  <si>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</si>
  <si>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</si>
  <si>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</si>
  <si>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</si>
  <si>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</si>
  <si>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</si>
  <si>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</si>
  <si>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</si>
  <si>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</si>
  <si>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</si>
  <si>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</si>
  <si>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</si>
  <si>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</si>
  <si>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</si>
  <si>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</si>
  <si>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</si>
  <si>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</si>
  <si>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</si>
  <si>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</si>
  <si>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</si>
  <si>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</si>
  <si>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</si>
  <si>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</si>
  <si>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</si>
  <si>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</si>
  <si>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</si>
  <si>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</si>
  <si>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</si>
  <si>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</si>
  <si>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</si>
  <si>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</si>
  <si>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</si>
  <si>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</si>
  <si>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</si>
  <si>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</si>
  <si>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</si>
  <si>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</si>
  <si>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</si>
  <si>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</si>
  <si>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</si>
  <si>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</si>
  <si>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</si>
  <si>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</si>
  <si>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</si>
  <si>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</si>
  <si>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</si>
  <si>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</si>
  <si>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</si>
  <si>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</si>
  <si>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</si>
  <si>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</si>
  <si>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</si>
  <si>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</si>
  <si>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</si>
  <si>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</si>
  <si>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</si>
  <si>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</si>
  <si>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</si>
  <si>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</si>
  <si>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</si>
  <si>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</si>
  <si>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</si>
  <si>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</si>
  <si>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</si>
  <si>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</si>
  <si>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</si>
  <si>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</si>
  <si>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</si>
  <si>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</si>
  <si>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</si>
  <si>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</si>
  <si>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</si>
  <si>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</si>
  <si>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</si>
  <si>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</si>
  <si>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</si>
  <si>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</si>
  <si>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</si>
  <si>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</si>
  <si>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</si>
  <si>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</si>
  <si>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</si>
  <si>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</si>
  <si>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</si>
  <si>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</si>
  <si>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</si>
  <si>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</si>
  <si>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</si>
  <si>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</si>
  <si>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</si>
  <si>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</si>
  <si>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</si>
  <si>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</si>
  <si>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</si>
  <si>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</si>
  <si>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</si>
  <si>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</si>
  <si>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</si>
  <si>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</si>
  <si>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</si>
  <si>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</si>
  <si>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</si>
  <si>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</si>
  <si>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</si>
  <si>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</si>
  <si>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</si>
  <si>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</si>
  <si>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</si>
  <si>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</si>
  <si>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</si>
  <si>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</si>
  <si>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</si>
  <si>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</si>
  <si>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</si>
  <si>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</si>
  <si>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</si>
  <si>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</si>
  <si>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</si>
  <si>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</si>
  <si>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</si>
  <si>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</si>
  <si>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</si>
  <si>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</si>
  <si>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</si>
  <si>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</si>
  <si>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</si>
  <si>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</si>
  <si>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</si>
  <si>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</si>
  <si>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</si>
  <si>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</si>
  <si>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</si>
  <si>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</si>
  <si>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</si>
  <si>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</si>
  <si>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</si>
  <si>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</si>
  <si>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</si>
  <si>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</si>
  <si>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</si>
  <si>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</si>
  <si>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</si>
  <si>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</si>
  <si>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</si>
  <si>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</si>
  <si>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</si>
  <si>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</si>
  <si>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</si>
  <si>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</si>
  <si>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</si>
  <si>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</si>
  <si>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</si>
  <si>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</si>
  <si>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</si>
  <si>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</si>
  <si>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</si>
  <si>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</si>
  <si>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</si>
  <si>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</si>
  <si>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</si>
  <si>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</si>
  <si>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</si>
  <si>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</si>
  <si>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</si>
  <si>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</si>
  <si>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</si>
  <si>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</si>
  <si>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</si>
  <si>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</si>
  <si>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</si>
  <si>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</si>
  <si>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</si>
  <si>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</si>
  <si>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</si>
  <si>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</si>
  <si>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</si>
  <si>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</si>
  <si>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</si>
  <si>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</si>
  <si>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</si>
  <si>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</si>
  <si>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</si>
  <si>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</si>
  <si>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</si>
  <si>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</si>
  <si>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</si>
  <si>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</si>
  <si>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</si>
  <si>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</si>
  <si>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</si>
  <si>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</si>
  <si>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</si>
  <si>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</si>
  <si>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</si>
  <si>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</si>
  <si>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</si>
  <si>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</si>
  <si>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</si>
  <si>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</si>
  <si>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</si>
  <si>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</si>
  <si>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</si>
  <si>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</si>
  <si>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</si>
  <si>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</si>
  <si>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</si>
  <si>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</si>
  <si>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</si>
  <si>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</si>
  <si>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</si>
  <si>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</si>
  <si>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</si>
  <si>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</si>
  <si>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</si>
  <si>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</si>
  <si>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</si>
  <si>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</si>
  <si>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</si>
  <si>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</si>
  <si>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</si>
  <si>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</si>
  <si>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</si>
  <si>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</si>
  <si>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</si>
  <si>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</si>
  <si>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</si>
  <si>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</si>
  <si>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</si>
  <si>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</si>
  <si>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</si>
  <si>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</si>
  <si>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</si>
  <si>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</si>
  <si>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</si>
  <si>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</si>
  <si>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</si>
  <si>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</si>
  <si>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</si>
  <si>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</si>
  <si>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</si>
  <si>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</si>
  <si>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</si>
  <si>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</si>
  <si>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</si>
  <si>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</si>
  <si>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</si>
  <si>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</si>
  <si>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</si>
  <si>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</si>
  <si>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</si>
  <si>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</si>
  <si>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</si>
  <si>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</si>
  <si>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</si>
  <si>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</si>
  <si>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</si>
  <si>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</si>
  <si>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</si>
  <si>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</si>
  <si>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</si>
  <si>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</si>
  <si>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</si>
  <si>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</si>
  <si>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</si>
  <si>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</si>
  <si>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</si>
  <si>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</si>
  <si>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</si>
  <si>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</si>
  <si>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</si>
  <si>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</si>
  <si>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</si>
  <si>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</si>
  <si>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</si>
  <si>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</si>
  <si>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</si>
  <si>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</si>
  <si>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</si>
  <si>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</si>
  <si>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</si>
  <si>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</si>
  <si>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</si>
  <si>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</si>
  <si>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</si>
  <si>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</si>
  <si>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</si>
  <si>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</si>
  <si>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</si>
  <si>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</si>
  <si>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</si>
  <si>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</si>
  <si>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</si>
  <si>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</si>
  <si>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</si>
  <si>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</si>
  <si>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</si>
  <si>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</si>
  <si>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</si>
  <si>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</si>
  <si>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</si>
  <si>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</si>
  <si>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</si>
  <si>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</si>
  <si>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</si>
  <si>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</si>
  <si>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</si>
  <si>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</si>
  <si>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</si>
  <si>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</si>
  <si>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</si>
  <si>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</si>
  <si>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</si>
  <si>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</si>
  <si>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</si>
  <si>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</si>
  <si>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</si>
  <si>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</si>
  <si>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</si>
  <si>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</si>
  <si>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</si>
  <si>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</si>
  <si>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</si>
  <si>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</si>
  <si>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</si>
  <si>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</si>
  <si>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</si>
  <si>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</si>
  <si>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</si>
  <si>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</si>
  <si>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</si>
  <si>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</si>
  <si>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</si>
  <si>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</si>
  <si>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</si>
  <si>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</si>
  <si>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</si>
  <si>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</si>
  <si>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</si>
  <si>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</si>
  <si>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</si>
  <si>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</si>
  <si>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</si>
  <si>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</si>
  <si>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</si>
  <si>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</si>
  <si>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</si>
  <si>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</si>
  <si>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</si>
  <si>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</si>
  <si>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</si>
  <si>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</si>
  <si>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</si>
  <si>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</si>
  <si>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</si>
  <si>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</si>
  <si>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</si>
  <si>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</si>
  <si>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</si>
  <si>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</si>
  <si>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</si>
  <si>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</si>
  <si>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</si>
  <si>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</si>
  <si>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</si>
  <si>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</si>
  <si>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</si>
  <si>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</si>
  <si>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</si>
  <si>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</si>
  <si>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</si>
  <si>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</si>
  <si>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</si>
  <si>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</si>
  <si>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</si>
  <si>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</si>
  <si>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</si>
  <si>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</si>
  <si>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</si>
  <si>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</si>
  <si>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</si>
  <si>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</si>
  <si>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</si>
  <si>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</si>
  <si>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</si>
  <si>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</si>
  <si>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</si>
  <si>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</si>
  <si>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</si>
  <si>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</si>
  <si>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</si>
  <si>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</si>
  <si>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</si>
  <si>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</si>
  <si>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</si>
  <si>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</si>
  <si>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</si>
  <si>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</si>
  <si>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</si>
  <si>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</si>
  <si>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</si>
  <si>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</si>
  <si>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</si>
  <si>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</si>
  <si>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</si>
  <si>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</si>
  <si>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</si>
  <si>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</si>
  <si>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</si>
  <si>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</si>
  <si>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</si>
  <si>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</si>
  <si>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</si>
  <si>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</si>
  <si>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</si>
  <si>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</si>
  <si>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</si>
  <si>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</si>
  <si>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</si>
  <si>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</si>
  <si>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</si>
  <si>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</si>
  <si>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</si>
  <si>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</si>
  <si>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</si>
  <si>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</si>
  <si>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</si>
  <si>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</si>
  <si>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</si>
  <si>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</si>
  <si>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</si>
  <si>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</si>
  <si>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</si>
  <si>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</si>
  <si>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</si>
  <si>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</si>
  <si>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</si>
  <si>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</si>
  <si>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</si>
  <si>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</si>
  <si>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</si>
  <si>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</si>
  <si>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</si>
  <si>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</si>
  <si>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</si>
  <si>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</si>
  <si>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</si>
  <si>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</si>
  <si>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</si>
  <si>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</si>
  <si>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</si>
  <si>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</si>
  <si>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</si>
  <si>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</si>
  <si>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</si>
  <si>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</si>
  <si>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</si>
  <si>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</si>
  <si>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</si>
  <si>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</si>
  <si>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</si>
  <si>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</si>
  <si>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</si>
  <si>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</si>
  <si>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</si>
  <si>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</si>
  <si>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</si>
  <si>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</si>
  <si>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</si>
  <si>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</si>
  <si>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</si>
  <si>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</si>
  <si>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</si>
  <si>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</si>
  <si>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</si>
  <si>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</si>
  <si>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</si>
  <si>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</si>
  <si>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</si>
  <si>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</si>
  <si>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</si>
  <si>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</si>
  <si>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</si>
  <si>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</si>
  <si>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</si>
  <si>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</si>
  <si>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</si>
  <si>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</si>
  <si>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</si>
  <si>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</si>
  <si>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</si>
  <si>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</si>
  <si>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</si>
  <si>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</si>
  <si>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</si>
  <si>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</si>
  <si>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</si>
  <si>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</si>
  <si>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</si>
  <si>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</si>
  <si>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</si>
  <si>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</si>
  <si>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</si>
  <si>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</si>
  <si>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</si>
  <si>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</si>
  <si>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</si>
  <si>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</si>
  <si>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</si>
  <si>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</si>
  <si>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</si>
  <si>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</si>
  <si>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</si>
  <si>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</si>
  <si>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</si>
  <si>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</si>
  <si>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</si>
  <si>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</si>
  <si>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</si>
  <si>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</si>
  <si>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</si>
  <si>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</si>
  <si>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</si>
  <si>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</si>
  <si>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</si>
  <si>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</si>
  <si>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</si>
  <si>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</si>
  <si>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</si>
  <si>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</si>
  <si>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</si>
  <si>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</si>
  <si>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</si>
  <si>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</si>
  <si>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</si>
  <si>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</si>
  <si>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</si>
  <si>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</si>
  <si>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</si>
  <si>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</si>
  <si>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</si>
  <si>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</si>
  <si>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</si>
  <si>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</si>
  <si>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</si>
  <si>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</si>
  <si>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</si>
  <si>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</si>
  <si>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</si>
  <si>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</si>
  <si>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</si>
  <si>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</si>
  <si>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</si>
  <si>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</si>
  <si>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</si>
  <si>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</si>
  <si>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</si>
  <si>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</si>
  <si>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</si>
  <si>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</si>
  <si>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</si>
  <si>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</si>
  <si>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</si>
  <si>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</si>
  <si>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</si>
  <si>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</si>
  <si>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</si>
  <si>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</si>
  <si>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</si>
  <si>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</si>
  <si>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</si>
  <si>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</si>
  <si>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</si>
  <si>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</si>
  <si>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</si>
  <si>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</si>
  <si>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</si>
  <si>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</si>
  <si>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</si>
  <si>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</si>
  <si>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</si>
  <si>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</si>
  <si>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</si>
  <si>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</si>
  <si>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</si>
  <si>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</si>
  <si>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</si>
  <si>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</si>
  <si>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</si>
  <si>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</si>
  <si>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</si>
  <si>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</si>
  <si>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</si>
  <si>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</si>
  <si>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</si>
  <si>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</si>
  <si>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</si>
  <si>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</si>
  <si>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</si>
  <si>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</si>
  <si>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</si>
  <si>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</si>
  <si>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</si>
  <si>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</si>
  <si>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</si>
  <si>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</si>
  <si>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</si>
  <si>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</si>
  <si>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</si>
  <si>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</si>
  <si>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</si>
  <si>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</si>
  <si>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</si>
  <si>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</si>
  <si>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</si>
  <si>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</si>
  <si>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</si>
  <si>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</si>
  <si>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</si>
  <si>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</si>
  <si>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</si>
  <si>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</si>
  <si>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</si>
  <si>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</si>
  <si>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</si>
  <si>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</si>
  <si>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</si>
  <si>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</si>
  <si>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</si>
  <si>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</si>
  <si>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</si>
  <si>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</si>
  <si>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</si>
  <si>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</si>
  <si>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</si>
  <si>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</si>
  <si>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</si>
  <si>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</si>
  <si>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</si>
  <si>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</si>
  <si>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</si>
  <si>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</si>
  <si>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</si>
  <si>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</si>
  <si>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</si>
  <si>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</si>
  <si>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</si>
  <si>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</si>
  <si>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</si>
  <si>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</si>
  <si>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</si>
  <si>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</si>
  <si>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</si>
  <si>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</si>
  <si>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</si>
  <si>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</si>
  <si>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</si>
  <si>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</si>
  <si>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</si>
  <si>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</si>
  <si>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</si>
  <si>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</si>
  <si>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</si>
  <si>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</si>
  <si>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</si>
  <si>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</si>
  <si>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</si>
  <si>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</si>
  <si>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</si>
  <si>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</si>
  <si>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</si>
  <si>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</si>
  <si>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</si>
  <si>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</si>
  <si>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</si>
  <si>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</si>
  <si>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</si>
  <si>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</si>
  <si>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</si>
  <si>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</si>
  <si>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</si>
  <si>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</si>
  <si>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</si>
  <si>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</si>
  <si>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</si>
  <si>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</si>
  <si>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</si>
  <si>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</si>
  <si>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</si>
  <si>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</si>
  <si>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</si>
  <si>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</si>
  <si>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</si>
  <si>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</si>
  <si>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</si>
  <si>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</si>
  <si>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</si>
  <si>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</si>
  <si>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</si>
  <si>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</si>
  <si>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</si>
  <si>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</si>
  <si>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</si>
  <si>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</si>
  <si>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</si>
  <si>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</si>
  <si>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</si>
  <si>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</si>
  <si>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</si>
  <si>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</si>
  <si>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</si>
  <si>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</si>
  <si>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</si>
  <si>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</si>
  <si>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</si>
  <si>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</si>
  <si>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</si>
  <si>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</si>
  <si>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</si>
  <si>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</si>
  <si>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</si>
  <si>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</si>
  <si>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</si>
  <si>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</si>
  <si>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</si>
  <si>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</si>
  <si>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</si>
  <si>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</si>
  <si>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</si>
  <si>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</si>
  <si>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</si>
  <si>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</si>
  <si>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</si>
  <si>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</si>
  <si>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</si>
  <si>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</si>
  <si>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</si>
  <si>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</si>
  <si>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</si>
  <si>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</si>
  <si>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</si>
  <si>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</si>
  <si>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</si>
  <si>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</si>
  <si>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</si>
  <si>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</si>
  <si>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</si>
  <si>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</si>
  <si>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</si>
  <si>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</si>
  <si>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</si>
  <si>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</si>
  <si>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</si>
  <si>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</si>
  <si>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</si>
  <si>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</si>
  <si>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</si>
  <si>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</si>
  <si>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</si>
  <si>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</si>
  <si>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</si>
  <si>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</si>
  <si>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</si>
  <si>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</si>
  <si>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</si>
  <si>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</si>
  <si>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</si>
  <si>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</si>
  <si>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</si>
  <si>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</si>
  <si>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</si>
  <si>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</si>
  <si>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</si>
  <si>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</si>
  <si>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</si>
  <si>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</si>
  <si>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</si>
  <si>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</si>
  <si>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</si>
  <si>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</si>
  <si>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</si>
  <si>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</si>
  <si>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</si>
  <si>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</si>
  <si>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</si>
  <si>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</si>
  <si>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</si>
  <si>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</si>
  <si>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</si>
  <si>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</si>
  <si>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</si>
  <si>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</si>
  <si>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</si>
  <si>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</si>
  <si>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</si>
  <si>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</si>
  <si>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</si>
  <si>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</si>
  <si>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</si>
  <si>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</si>
  <si>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</si>
  <si>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</si>
  <si>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</si>
  <si>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</si>
  <si>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</si>
  <si>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</si>
  <si>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</si>
  <si>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</si>
  <si>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</si>
  <si>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</si>
  <si>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</si>
  <si>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</si>
  <si>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</si>
  <si>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</si>
  <si>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</si>
  <si>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</si>
  <si>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</si>
  <si>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</si>
  <si>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</si>
  <si>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</si>
  <si>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</si>
  <si>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</si>
  <si>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</si>
  <si>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</si>
  <si>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</si>
  <si>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</si>
  <si>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</si>
  <si>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</si>
  <si>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</si>
  <si>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</si>
  <si>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</si>
  <si>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</si>
  <si>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</si>
  <si>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</si>
  <si>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</si>
  <si>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</si>
  <si>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</si>
  <si>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</si>
  <si>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</si>
  <si>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</si>
  <si>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</si>
  <si>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</si>
  <si>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</si>
  <si>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</si>
  <si>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</si>
  <si>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</si>
  <si>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</si>
  <si>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</si>
  <si>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</si>
  <si>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</si>
  <si>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</si>
  <si>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</si>
  <si>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</si>
  <si>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</si>
  <si>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</si>
  <si>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</si>
  <si>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</si>
  <si>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</si>
  <si>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</si>
  <si>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</si>
  <si>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</si>
  <si>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</si>
  <si>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</si>
  <si>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</si>
  <si>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</si>
  <si>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</si>
  <si>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</si>
  <si>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</si>
  <si>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</si>
  <si>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</si>
  <si>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</si>
  <si>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</si>
  <si>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</si>
  <si>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</si>
  <si>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</si>
  <si>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</si>
  <si>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</si>
  <si>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</si>
  <si>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</si>
  <si>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</si>
  <si>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</si>
  <si>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</si>
  <si>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</si>
  <si>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</si>
  <si>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</si>
  <si>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</si>
  <si>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</si>
  <si>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</si>
  <si>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</si>
  <si>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</si>
  <si>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</si>
  <si>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</si>
  <si>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</si>
  <si>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</si>
  <si>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</si>
  <si>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</si>
  <si>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</si>
  <si>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</si>
  <si>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</si>
  <si>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</si>
  <si>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</si>
  <si>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</si>
  <si>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</si>
  <si>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</si>
  <si>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</si>
  <si>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</si>
  <si>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</si>
  <si>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</si>
  <si>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</si>
  <si>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</si>
  <si>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</si>
  <si>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</si>
  <si>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</si>
  <si>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</si>
  <si>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</si>
  <si>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</si>
  <si>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</si>
  <si>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</si>
  <si>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</si>
  <si>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</si>
  <si>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</si>
  <si>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</si>
  <si>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</si>
  <si>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</si>
  <si>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</si>
  <si>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</si>
  <si>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</si>
  <si>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</si>
  <si>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</si>
  <si>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</si>
  <si>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</si>
  <si>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</si>
  <si>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</si>
  <si>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</si>
  <si>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</si>
  <si>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</si>
  <si>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</si>
  <si>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</si>
  <si>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</si>
  <si>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</si>
  <si>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</si>
  <si>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</si>
  <si>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</si>
  <si>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</si>
  <si>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</si>
  <si>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</si>
  <si>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</si>
  <si>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</si>
  <si>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</si>
  <si>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</si>
  <si>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</si>
  <si>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</si>
  <si>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</si>
  <si>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</si>
  <si>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</si>
  <si>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</si>
  <si>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</si>
  <si>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</si>
  <si>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</si>
  <si>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</si>
  <si>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</si>
  <si>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</si>
  <si>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</si>
  <si>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</si>
  <si>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</si>
  <si>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</si>
  <si>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</si>
  <si>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</si>
  <si>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</si>
  <si>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</si>
  <si>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</si>
  <si>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</si>
  <si>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</si>
  <si>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</si>
  <si>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</si>
  <si>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</si>
  <si>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</si>
  <si>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</si>
  <si>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</si>
  <si>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</si>
  <si>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</si>
  <si>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</si>
  <si>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</si>
  <si>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</si>
  <si>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</si>
  <si>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</si>
  <si>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</si>
  <si>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</si>
  <si>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</si>
  <si>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</si>
  <si>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</si>
  <si>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</si>
  <si>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</si>
  <si>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</si>
  <si>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</si>
  <si>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</si>
  <si>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</si>
  <si>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</si>
  <si>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</si>
  <si>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</si>
  <si>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</si>
  <si>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</si>
  <si>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</si>
  <si>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</si>
  <si>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</si>
  <si>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</si>
  <si>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</si>
  <si>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</si>
  <si>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</si>
  <si>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</si>
  <si>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</si>
  <si>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</si>
  <si>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</si>
  <si>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</si>
  <si>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</si>
  <si>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</si>
  <si>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</si>
  <si>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</si>
  <si>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</si>
  <si>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</si>
  <si>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</si>
  <si>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</si>
  <si>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</si>
  <si>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</si>
  <si>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</si>
  <si>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</si>
  <si>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</si>
  <si>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</si>
  <si>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</si>
  <si>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</si>
  <si>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</si>
  <si>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</si>
  <si>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</si>
  <si>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</si>
  <si>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</si>
  <si>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</si>
  <si>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</si>
  <si>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</si>
  <si>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</si>
  <si>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</si>
  <si>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</si>
  <si>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</si>
  <si>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</si>
  <si>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</si>
  <si>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</si>
  <si>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</si>
  <si>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</si>
  <si>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</si>
  <si>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</si>
  <si>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</si>
  <si>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</si>
  <si>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</si>
  <si>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</si>
  <si>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</si>
  <si>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</si>
  <si>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</si>
  <si>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</si>
  <si>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</si>
  <si>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</si>
  <si>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</si>
  <si>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</si>
  <si>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</si>
  <si>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</si>
  <si>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</si>
  <si>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</si>
  <si>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</si>
  <si>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</si>
  <si>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</si>
  <si>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</si>
  <si>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</si>
  <si>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</si>
  <si>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</si>
  <si>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</si>
  <si>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</si>
  <si>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</si>
  <si>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</si>
  <si>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</si>
  <si>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</si>
  <si>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</si>
  <si>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</si>
  <si>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</si>
  <si>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</si>
  <si>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</si>
  <si>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</si>
  <si>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</si>
  <si>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</si>
  <si>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</si>
  <si>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</si>
  <si>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</si>
  <si>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</si>
  <si>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</si>
  <si>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</si>
  <si>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</si>
  <si>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</si>
  <si>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</si>
  <si>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</si>
  <si>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</si>
  <si>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</si>
  <si>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</si>
  <si>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</si>
  <si>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</si>
  <si>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</si>
  <si>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</si>
  <si>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</si>
  <si>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</si>
  <si>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</si>
  <si>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</si>
  <si>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</si>
  <si>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</si>
  <si>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</si>
  <si>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</si>
  <si>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</si>
  <si>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</si>
  <si>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</si>
  <si>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</si>
  <si>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</si>
  <si>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</si>
  <si>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</si>
  <si>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</si>
  <si>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</si>
  <si>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</si>
  <si>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</si>
  <si>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</si>
  <si>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</si>
  <si>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</si>
  <si>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</si>
  <si>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</si>
  <si>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</si>
  <si>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</si>
  <si>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</si>
  <si>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</si>
  <si>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</si>
  <si>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</si>
  <si>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</si>
  <si>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</si>
  <si>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</si>
  <si>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</si>
  <si>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</si>
  <si>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</si>
  <si>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</si>
  <si>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</si>
  <si>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</si>
  <si>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</si>
  <si>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</si>
  <si>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</si>
  <si>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</si>
  <si>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</si>
  <si>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</si>
  <si>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</si>
  <si>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</si>
  <si>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</si>
  <si>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</si>
  <si>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</si>
  <si>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</si>
  <si>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</si>
  <si>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</si>
  <si>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</si>
  <si>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</si>
  <si>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</si>
  <si>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</si>
  <si>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</si>
  <si>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</si>
  <si>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</si>
  <si>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</si>
  <si>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</si>
  <si>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</si>
  <si>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</si>
  <si>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</si>
  <si>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</si>
  <si>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</si>
  <si>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</si>
  <si>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</si>
  <si>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</si>
  <si>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</si>
  <si>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</si>
  <si>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</si>
  <si>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</si>
  <si>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</si>
  <si>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</si>
  <si>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</si>
  <si>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</si>
  <si>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</si>
  <si>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</si>
  <si>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</si>
  <si>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</si>
  <si>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</si>
  <si>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</si>
  <si>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</si>
  <si>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</si>
  <si>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</si>
  <si>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</si>
  <si>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</si>
  <si>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</si>
  <si>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</si>
  <si>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</si>
  <si>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</si>
  <si>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</si>
  <si>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</si>
  <si>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</si>
  <si>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</si>
  <si>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</si>
  <si>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</si>
  <si>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</si>
  <si>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</si>
  <si>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</si>
  <si>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</si>
  <si>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</si>
  <si>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</si>
  <si>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</si>
  <si>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</si>
  <si>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</si>
  <si>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</si>
  <si>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</si>
  <si>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</si>
  <si>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</si>
  <si>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</si>
  <si>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</si>
  <si>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</si>
  <si>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</si>
  <si>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</si>
  <si>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</si>
  <si>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</si>
  <si>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</si>
  <si>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</si>
  <si>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</si>
  <si>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</si>
  <si>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</si>
  <si>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</si>
  <si>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</si>
  <si>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</si>
  <si>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</si>
  <si>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</si>
  <si>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</si>
  <si>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</si>
  <si>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</si>
  <si>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</si>
  <si>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</si>
  <si>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</si>
  <si>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</si>
  <si>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</si>
  <si>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</si>
  <si>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</si>
  <si>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</si>
  <si>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</si>
  <si>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</si>
  <si>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</si>
  <si>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</si>
  <si>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</si>
  <si>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</si>
  <si>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</si>
  <si>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</si>
  <si>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</si>
  <si>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</si>
  <si>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</si>
  <si>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</si>
  <si>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</si>
  <si>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</si>
  <si>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</si>
  <si>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</si>
  <si>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</si>
  <si>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</si>
  <si>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</si>
  <si>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</si>
  <si>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</si>
  <si>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</si>
  <si>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</si>
  <si>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</si>
  <si>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</si>
  <si>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</si>
  <si>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</si>
  <si>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</si>
  <si>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</si>
  <si>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</si>
  <si>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</si>
  <si>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</si>
  <si>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</si>
  <si>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</si>
  <si>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</si>
  <si>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</si>
  <si>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</si>
  <si>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</si>
  <si>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</si>
  <si>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</si>
  <si>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</si>
  <si>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</si>
  <si>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</si>
  <si>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</si>
  <si>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</si>
  <si>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</si>
  <si>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</si>
  <si>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</si>
  <si>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</si>
  <si>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</si>
  <si>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</si>
  <si>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</si>
  <si>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</si>
  <si>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</si>
  <si>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</si>
  <si>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</si>
  <si>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</si>
  <si>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</si>
  <si>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</si>
  <si>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</si>
  <si>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</si>
  <si>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</si>
  <si>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</si>
  <si>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</si>
  <si>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</si>
  <si>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</si>
  <si>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</si>
  <si>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</si>
  <si>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</si>
  <si>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</si>
  <si>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</si>
  <si>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</si>
  <si>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</si>
  <si>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</si>
  <si>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</si>
  <si>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</si>
  <si>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</si>
  <si>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</si>
  <si>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</si>
  <si>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</si>
  <si>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</si>
  <si>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</si>
  <si>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</si>
  <si>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</si>
  <si>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</si>
  <si>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</si>
  <si>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</si>
  <si>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</si>
  <si>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</si>
  <si>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</si>
  <si>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</si>
  <si>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</si>
  <si>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</si>
  <si>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</si>
  <si>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</si>
  <si>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</si>
  <si>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</si>
  <si>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</si>
  <si>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</si>
  <si>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</si>
  <si>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</si>
  <si>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</si>
  <si>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</si>
  <si>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</si>
  <si>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</si>
  <si>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</si>
  <si>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</si>
  <si>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</si>
  <si>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</si>
  <si>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</si>
  <si>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</si>
  <si>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</si>
  <si>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</si>
  <si>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</si>
  <si>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</si>
  <si>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</si>
  <si>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</si>
  <si>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</si>
  <si>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</si>
  <si>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</si>
  <si>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</si>
  <si>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</si>
  <si>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</si>
  <si>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</si>
  <si>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</si>
  <si>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</si>
  <si>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</si>
  <si>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</si>
  <si>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</si>
  <si>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</si>
  <si>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</si>
  <si>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</si>
  <si>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</si>
  <si>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</si>
  <si>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</si>
  <si>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</si>
  <si>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</si>
  <si>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</si>
  <si>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</si>
  <si>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</si>
  <si>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</si>
  <si>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</si>
  <si>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</si>
  <si>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</si>
  <si>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</si>
  <si>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</si>
  <si>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</si>
  <si>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</si>
  <si>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</si>
  <si>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</si>
  <si>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</si>
  <si>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</si>
  <si>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</si>
  <si>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</si>
  <si>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</si>
  <si>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</si>
  <si>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</si>
  <si>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</si>
  <si>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</si>
  <si>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</si>
  <si>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</si>
  <si>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</si>
  <si>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</si>
  <si>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</si>
  <si>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</si>
  <si>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</si>
  <si>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</si>
  <si>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</si>
  <si>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</si>
  <si>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</si>
  <si>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</si>
  <si>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</si>
  <si>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</si>
  <si>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</si>
  <si>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</si>
  <si>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</si>
  <si>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</si>
  <si>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</si>
  <si>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</si>
  <si>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</si>
  <si>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</si>
  <si>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</si>
  <si>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</si>
  <si>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</si>
  <si>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</si>
  <si>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</si>
  <si>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</si>
  <si>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</si>
  <si>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</si>
  <si>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</si>
  <si>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</si>
  <si>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</si>
  <si>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</si>
  <si>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</si>
  <si>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</si>
  <si>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</si>
  <si>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</si>
  <si>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</si>
  <si>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</si>
  <si>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</si>
  <si>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</si>
  <si>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</si>
  <si>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</si>
  <si>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</si>
  <si>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</si>
  <si>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</si>
  <si>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</si>
  <si>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</si>
  <si>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</si>
  <si>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</si>
  <si>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</si>
  <si>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</si>
  <si>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</si>
  <si>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</si>
  <si>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</si>
  <si>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</si>
  <si>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</si>
  <si>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</si>
  <si>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</si>
  <si>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</si>
  <si>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</si>
  <si>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</si>
  <si>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</si>
  <si>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</si>
  <si>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</si>
  <si>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</si>
  <si>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</si>
  <si>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</si>
  <si>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</si>
  <si>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</si>
  <si>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</si>
  <si>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</si>
  <si>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</si>
  <si>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</si>
  <si>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</si>
  <si>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</si>
  <si>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</si>
  <si>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</si>
  <si>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</si>
  <si>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</si>
  <si>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</si>
  <si>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</si>
  <si>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</si>
  <si>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</si>
  <si>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</si>
  <si>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</si>
  <si>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</si>
  <si>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</si>
  <si>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</si>
  <si>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</si>
  <si>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</si>
  <si>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</si>
  <si>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</si>
  <si>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</si>
  <si>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</si>
  <si>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</si>
  <si>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</si>
  <si>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</si>
  <si>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</si>
  <si>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</si>
  <si>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</si>
  <si>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</si>
  <si>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</si>
  <si>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</si>
  <si>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</si>
  <si>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</si>
  <si>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</si>
  <si>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</si>
  <si>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</si>
  <si>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</si>
  <si>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</si>
  <si>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</si>
  <si>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</si>
  <si>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</si>
  <si>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</si>
  <si>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</si>
  <si>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</si>
  <si>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</si>
  <si>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</si>
  <si>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</si>
  <si>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</si>
  <si>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</si>
  <si>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</si>
  <si>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</si>
  <si>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</si>
  <si>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</si>
  <si>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</si>
  <si>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</si>
  <si>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</si>
  <si>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</si>
  <si>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</si>
  <si>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</si>
  <si>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</si>
  <si>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</si>
  <si>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</si>
  <si>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</si>
  <si>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</si>
  <si>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</si>
  <si>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</si>
  <si>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</si>
  <si>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</si>
  <si>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</si>
  <si>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</si>
  <si>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</si>
  <si>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</si>
  <si>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</si>
  <si>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</si>
  <si>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</si>
  <si>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</si>
  <si>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</si>
  <si>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</si>
  <si>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</si>
  <si>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</si>
  <si>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</si>
  <si>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</si>
  <si>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</si>
  <si>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</si>
  <si>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</si>
  <si>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</si>
  <si>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</si>
  <si>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</si>
  <si>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</si>
  <si>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</si>
  <si>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</si>
  <si>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</si>
  <si>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</si>
  <si>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</si>
  <si>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</si>
  <si>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</si>
  <si>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</si>
  <si>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</si>
  <si>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</si>
  <si>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</si>
  <si>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</si>
  <si>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</si>
  <si>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</si>
  <si>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</si>
  <si>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</si>
  <si>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</si>
  <si>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</si>
  <si>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</si>
  <si>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</si>
  <si>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</si>
  <si>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</si>
  <si>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</si>
  <si>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</si>
  <si>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</si>
  <si>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</si>
  <si>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</si>
  <si>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</si>
  <si>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</si>
  <si>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</si>
  <si>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</si>
  <si>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</si>
  <si>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</si>
  <si>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</si>
  <si>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</si>
  <si>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</si>
  <si>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</si>
  <si>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</si>
  <si>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</si>
  <si>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</si>
  <si>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</si>
  <si>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</si>
  <si>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</si>
  <si>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</si>
  <si>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</si>
  <si>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</si>
  <si>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</si>
  <si>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</si>
  <si>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</si>
  <si>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</si>
  <si>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</si>
  <si>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</si>
  <si>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</si>
  <si>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</si>
  <si>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</si>
  <si>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</si>
  <si>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</si>
  <si>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</si>
  <si>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</si>
  <si>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</si>
  <si>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</si>
  <si>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</si>
  <si>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</si>
  <si>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</si>
  <si>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</si>
  <si>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</si>
  <si>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</si>
  <si>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</si>
  <si>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</si>
  <si>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</si>
  <si>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</si>
  <si>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</si>
  <si>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</si>
  <si>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</si>
  <si>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</si>
  <si>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</si>
  <si>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</si>
  <si>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</si>
  <si>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</si>
  <si>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</si>
  <si>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</si>
  <si>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</si>
  <si>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</si>
  <si>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</si>
  <si>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</si>
  <si>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</si>
  <si>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</si>
  <si>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</si>
  <si>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</si>
  <si>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</si>
  <si>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</si>
  <si>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</si>
  <si>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</si>
  <si>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</si>
  <si>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</si>
  <si>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</si>
  <si>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</si>
  <si>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</si>
  <si>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</si>
  <si>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</si>
  <si>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</si>
  <si>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</si>
  <si>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</si>
  <si>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</si>
  <si>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</si>
  <si>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</si>
  <si>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</si>
  <si>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</si>
  <si>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</si>
  <si>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</si>
  <si>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</si>
  <si>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</si>
  <si>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</si>
  <si>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</si>
  <si>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</si>
  <si>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</si>
  <si>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</si>
  <si>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</si>
  <si>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</si>
  <si>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</si>
  <si>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</si>
  <si>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</si>
  <si>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</si>
  <si>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</si>
  <si>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</si>
  <si>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</si>
  <si>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</si>
  <si>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</si>
  <si>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</si>
  <si>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</si>
  <si>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</si>
  <si>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</si>
  <si>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</si>
  <si>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</si>
  <si>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</si>
  <si>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</si>
  <si>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</si>
  <si>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</si>
  <si>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</si>
  <si>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</si>
  <si>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</si>
  <si>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</si>
  <si>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</si>
  <si>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</si>
  <si>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</si>
  <si>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</si>
  <si>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</si>
  <si>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</si>
  <si>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</si>
  <si>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</si>
  <si>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</si>
  <si>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</si>
  <si>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</si>
  <si>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</si>
  <si>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</si>
  <si>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</si>
  <si>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</si>
  <si>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</si>
  <si>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</si>
  <si>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</si>
  <si>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</si>
  <si>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</si>
  <si>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</si>
  <si>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</si>
  <si>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</si>
  <si>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</si>
  <si>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</si>
  <si>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</si>
  <si>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</si>
  <si>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</si>
  <si>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</si>
  <si>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</si>
  <si>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</si>
  <si>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</si>
  <si>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</si>
  <si>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</si>
  <si>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</si>
  <si>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</si>
  <si>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</si>
  <si>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</si>
  <si>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</si>
  <si>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</si>
  <si>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</si>
  <si>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</si>
  <si>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</si>
  <si>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</si>
  <si>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</si>
  <si>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</si>
  <si>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</si>
  <si>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</si>
  <si>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</si>
  <si>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</si>
  <si>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</si>
  <si>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</si>
  <si>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</si>
  <si>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</si>
  <si>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</si>
  <si>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</si>
  <si>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</si>
  <si>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</si>
  <si>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</si>
  <si>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</si>
  <si>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</si>
  <si>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</si>
  <si>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</si>
  <si>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</si>
  <si>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</si>
  <si>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</si>
  <si>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</si>
  <si>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</si>
  <si>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</si>
  <si>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</si>
  <si>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</si>
  <si>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</si>
  <si>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</si>
  <si>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</si>
  <si>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</si>
  <si>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</si>
  <si>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</si>
  <si>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</si>
  <si>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</si>
  <si>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</si>
  <si>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</si>
  <si>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</si>
  <si>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</si>
  <si>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</si>
  <si>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</si>
  <si>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</si>
  <si>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</si>
  <si>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</si>
  <si>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</si>
  <si>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</si>
  <si>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</si>
  <si>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</si>
  <si>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</si>
  <si>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</si>
  <si>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</si>
  <si>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</si>
  <si>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</si>
  <si>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</si>
  <si>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</si>
  <si>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</si>
  <si>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</si>
  <si>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</si>
  <si>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</si>
  <si>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</si>
  <si>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</si>
  <si>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</si>
  <si>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</si>
  <si>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</si>
  <si>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</si>
  <si>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</si>
  <si>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</si>
  <si>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</si>
  <si>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</si>
  <si>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</si>
  <si>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</si>
  <si>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</si>
  <si>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</si>
  <si>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</si>
  <si>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</si>
  <si>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</si>
  <si>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</si>
  <si>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</si>
  <si>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</si>
  <si>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</si>
  <si>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</si>
  <si>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</si>
  <si>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</si>
  <si>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</si>
  <si>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</si>
  <si>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</si>
  <si>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</si>
  <si>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</si>
  <si>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</si>
  <si>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</si>
  <si>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</si>
  <si>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</si>
  <si>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</si>
  <si>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</si>
  <si>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</si>
  <si>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</si>
  <si>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</si>
  <si>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</si>
  <si>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</si>
  <si>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</si>
  <si>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</si>
  <si>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</si>
  <si>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</si>
  <si>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</si>
  <si>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</si>
  <si>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</si>
  <si>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</si>
  <si>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</si>
  <si>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</si>
  <si>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</si>
  <si>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</si>
  <si>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</si>
  <si>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</si>
  <si>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</si>
  <si>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</si>
  <si>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</si>
  <si>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</si>
  <si>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</si>
  <si>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</si>
  <si>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</si>
  <si>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</si>
  <si>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</si>
  <si>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</si>
  <si>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</si>
  <si>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</si>
  <si>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</si>
  <si>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</si>
  <si>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</si>
  <si>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</si>
  <si>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</si>
  <si>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</si>
  <si>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</si>
  <si>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</si>
  <si>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</si>
  <si>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</si>
  <si>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</si>
  <si>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</si>
  <si>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</si>
  <si>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</si>
  <si>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</si>
  <si>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</si>
  <si>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</si>
  <si>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</si>
  <si>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</si>
  <si>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</si>
  <si>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</si>
  <si>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</si>
  <si>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</si>
  <si>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</si>
  <si>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</si>
  <si>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</si>
  <si>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</si>
  <si>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</si>
  <si>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</si>
  <si>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</si>
  <si>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</si>
  <si>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</si>
  <si>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</si>
  <si>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</si>
  <si>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</si>
  <si>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</si>
  <si>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</si>
  <si>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</si>
  <si>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</si>
  <si>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</si>
  <si>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</si>
  <si>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</si>
  <si>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</si>
  <si>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</si>
  <si>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</si>
  <si>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</si>
  <si>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</si>
  <si>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</si>
  <si>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</si>
  <si>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</si>
  <si>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</si>
  <si>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</si>
  <si>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</si>
  <si>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</si>
  <si>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</si>
  <si>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</si>
  <si>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</si>
  <si>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</si>
  <si>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</si>
  <si>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</si>
  <si>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</si>
  <si>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</si>
  <si>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</si>
  <si>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</si>
  <si>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</si>
  <si>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</si>
  <si>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</si>
  <si>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</si>
  <si>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</si>
  <si>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</si>
  <si>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</si>
  <si>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</si>
  <si>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</si>
  <si>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</si>
  <si>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</si>
  <si>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</si>
  <si>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</si>
  <si>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</si>
  <si>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</si>
  <si>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</si>
  <si>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</si>
  <si>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</si>
  <si>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</si>
  <si>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</si>
  <si>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</si>
  <si>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</si>
  <si>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</si>
  <si>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</si>
  <si>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</si>
  <si>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</si>
  <si>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</si>
  <si>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</si>
  <si>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</si>
  <si>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</si>
  <si>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</si>
  <si>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</si>
  <si>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</si>
  <si>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</si>
  <si>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</si>
  <si>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</si>
  <si>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</si>
  <si>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</si>
  <si>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</si>
  <si>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</si>
  <si>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</si>
  <si>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</si>
  <si>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</si>
  <si>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</si>
  <si>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</si>
  <si>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</si>
  <si>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</si>
  <si>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</si>
  <si>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</si>
  <si>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</si>
  <si>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</si>
  <si>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</si>
  <si>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</si>
  <si>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</si>
  <si>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</si>
  <si>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</si>
  <si>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</si>
  <si>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</si>
  <si>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</si>
  <si>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</si>
  <si>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</si>
  <si>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</si>
  <si>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</si>
  <si>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</si>
  <si>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</si>
  <si>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</si>
  <si>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</si>
  <si>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</si>
  <si>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</si>
  <si>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</si>
  <si>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</si>
  <si>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</si>
  <si>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</si>
  <si>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</si>
  <si>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</si>
  <si>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</si>
  <si>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</si>
  <si>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</si>
  <si>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</si>
  <si>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</si>
  <si>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</si>
  <si>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</si>
  <si>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</si>
  <si>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</si>
  <si>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</si>
  <si>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</si>
  <si>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</si>
  <si>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</si>
  <si>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</si>
  <si>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</si>
  <si>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</si>
  <si>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</si>
  <si>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</si>
  <si>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</si>
  <si>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</si>
  <si>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</si>
  <si>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</si>
  <si>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</si>
  <si>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</si>
  <si>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</si>
  <si>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</si>
  <si>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</si>
  <si>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</si>
  <si>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</si>
  <si>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</si>
  <si>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</si>
  <si>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</si>
  <si>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</si>
  <si>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</si>
  <si>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</si>
  <si>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</si>
  <si>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</si>
  <si>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</si>
  <si>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</si>
  <si>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</si>
  <si>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</si>
  <si>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</si>
  <si>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</si>
  <si>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</si>
  <si>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</si>
  <si>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</si>
  <si>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</si>
  <si>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</si>
  <si>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</si>
  <si>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</si>
  <si>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</si>
  <si>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</si>
  <si>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</si>
  <si>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</si>
  <si>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</si>
  <si>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</si>
  <si>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</si>
  <si>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</si>
  <si>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</si>
  <si>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</si>
  <si>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</si>
  <si>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</si>
  <si>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</si>
  <si>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</si>
  <si>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</si>
  <si>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</si>
  <si>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</si>
  <si>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</si>
  <si>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</si>
  <si>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</si>
  <si>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</si>
  <si>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</si>
  <si>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</si>
  <si>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</si>
  <si>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</si>
  <si>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</si>
  <si>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</si>
  <si>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</si>
  <si>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</si>
  <si>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</si>
  <si>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</si>
  <si>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</si>
  <si>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</si>
  <si>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</si>
  <si>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</si>
  <si>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</si>
  <si>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</si>
  <si>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</si>
  <si>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</si>
  <si>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</si>
  <si>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</si>
  <si>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</si>
  <si>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</si>
  <si>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</si>
  <si>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</si>
  <si>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</si>
  <si>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</si>
  <si>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</si>
  <si>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</si>
  <si>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</si>
  <si>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</si>
  <si>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</si>
  <si>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</si>
  <si>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</si>
  <si>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</si>
  <si>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</si>
  <si>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</si>
  <si>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</si>
  <si>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</si>
  <si>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</si>
  <si>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</si>
  <si>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</si>
  <si>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</si>
  <si>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</si>
  <si>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</si>
  <si>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</si>
  <si>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</si>
  <si>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</si>
  <si>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</si>
  <si>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</si>
  <si>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</si>
  <si>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</si>
  <si>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</si>
  <si>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</si>
  <si>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</si>
  <si>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</si>
  <si>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</si>
  <si>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</si>
  <si>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</si>
  <si>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</si>
  <si>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</si>
  <si>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</si>
  <si>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</si>
  <si>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</si>
  <si>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</si>
  <si>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</si>
  <si>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</si>
  <si>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</si>
  <si>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</si>
  <si>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</si>
  <si>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</si>
  <si>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</si>
  <si>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</si>
  <si>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</si>
  <si>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</si>
  <si>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</si>
  <si>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</si>
  <si>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</si>
  <si>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</si>
  <si>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</si>
  <si>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</si>
  <si>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</si>
  <si>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</si>
  <si>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</si>
  <si>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</si>
  <si>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</si>
  <si>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</si>
  <si>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</si>
  <si>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</si>
  <si>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</si>
  <si>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</si>
  <si>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</si>
  <si>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</si>
  <si>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</si>
  <si>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</si>
  <si>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</si>
  <si>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</si>
  <si>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</si>
  <si>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</si>
  <si>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</si>
  <si>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</si>
  <si>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</si>
  <si>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</si>
  <si>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</si>
  <si>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</si>
  <si>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</si>
  <si>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</si>
  <si>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</si>
  <si>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</si>
  <si>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</si>
  <si>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</si>
  <si>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</si>
  <si>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</si>
  <si>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</si>
  <si>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</si>
  <si>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</si>
  <si>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</si>
  <si>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</si>
  <si>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</si>
  <si>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</si>
  <si>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</si>
  <si>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</si>
  <si>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</si>
  <si>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</si>
  <si>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</si>
  <si>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</si>
  <si>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</si>
  <si>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</si>
  <si>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</si>
  <si>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</si>
  <si>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</si>
  <si>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</si>
  <si>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</si>
  <si>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</si>
  <si>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</si>
  <si>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</si>
  <si>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</si>
  <si>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</si>
  <si>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</si>
  <si>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</si>
  <si>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</si>
  <si>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</si>
  <si>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</si>
  <si>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</si>
  <si>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</si>
  <si>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</si>
  <si>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</si>
  <si>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</si>
  <si>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</si>
  <si>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</si>
  <si>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</si>
  <si>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</si>
  <si>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</si>
  <si>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</si>
  <si>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</si>
  <si>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</si>
  <si>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</si>
  <si>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</si>
  <si>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</si>
  <si>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</si>
  <si>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</si>
  <si>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</si>
  <si>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</si>
  <si>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</si>
  <si>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</si>
  <si>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</si>
  <si>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</si>
  <si>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</si>
  <si>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</si>
  <si>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</si>
  <si>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</si>
  <si>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</si>
  <si>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</si>
  <si>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</si>
  <si>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</si>
  <si>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</si>
  <si>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</si>
  <si>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</si>
  <si>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</si>
  <si>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</si>
  <si>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</si>
  <si>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</si>
  <si>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</si>
  <si>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</si>
  <si>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</si>
  <si>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</si>
  <si>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</si>
  <si>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</si>
  <si>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</si>
  <si>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</si>
  <si>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</si>
  <si>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</si>
  <si>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</si>
  <si>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</si>
  <si>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</si>
  <si>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</si>
  <si>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</si>
  <si>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</si>
  <si>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</si>
  <si>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</si>
  <si>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</si>
  <si>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</si>
  <si>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</si>
  <si>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</si>
  <si>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</si>
  <si>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</si>
  <si>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</si>
  <si>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</si>
  <si>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</si>
  <si>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</si>
  <si>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</si>
  <si>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</si>
  <si>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</si>
  <si>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</si>
  <si>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</si>
  <si>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</si>
  <si>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</si>
  <si>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</si>
  <si>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</si>
  <si>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</si>
  <si>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</si>
  <si>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</si>
  <si>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</si>
  <si>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</si>
  <si>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</si>
  <si>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</si>
  <si>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</si>
  <si>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</si>
  <si>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</si>
  <si>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</si>
  <si>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</si>
  <si>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</si>
  <si>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</si>
  <si>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</si>
  <si>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</si>
  <si>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</si>
  <si>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</si>
  <si>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</si>
  <si>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</si>
  <si>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</si>
  <si>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</si>
  <si>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</si>
  <si>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</si>
  <si>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</si>
  <si>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</si>
  <si>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</si>
  <si>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</si>
  <si>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</si>
  <si>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</si>
  <si>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</si>
  <si>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</si>
  <si>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</si>
  <si>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</si>
  <si>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</si>
  <si>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</si>
  <si>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</si>
  <si>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</si>
  <si>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</si>
  <si>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</si>
  <si>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</si>
  <si>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</si>
  <si>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</si>
  <si>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</si>
  <si>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</si>
  <si>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</si>
  <si>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</si>
  <si>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</si>
  <si>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</si>
  <si>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</si>
  <si>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</si>
  <si>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</si>
  <si>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</si>
  <si>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</si>
  <si>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</si>
  <si>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</si>
  <si>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</si>
  <si>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</si>
  <si>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</si>
  <si>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</si>
  <si>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</si>
  <si>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</si>
  <si>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</si>
  <si>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</si>
  <si>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</si>
  <si>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</si>
  <si>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</si>
  <si>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</si>
  <si>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</si>
  <si>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</si>
  <si>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</si>
  <si>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</si>
  <si>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</si>
  <si>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</si>
  <si>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</si>
  <si>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</si>
  <si>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</si>
  <si>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</si>
  <si>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</si>
  <si>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</si>
  <si>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</si>
  <si>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</si>
  <si>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</si>
  <si>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</si>
  <si>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</si>
  <si>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</si>
  <si>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</si>
  <si>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</si>
  <si>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</si>
  <si>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</si>
  <si>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</si>
  <si>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</si>
  <si>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</si>
  <si>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</si>
  <si>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</si>
  <si>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</si>
  <si>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</si>
  <si>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</si>
  <si>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</si>
  <si>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</si>
  <si>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</si>
  <si>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</si>
  <si>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</si>
  <si>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</si>
  <si>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</si>
  <si>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</si>
  <si>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</si>
  <si>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</si>
  <si>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</si>
  <si>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</si>
  <si>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</si>
  <si>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</si>
  <si>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</si>
  <si>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</si>
  <si>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</si>
  <si>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</si>
  <si>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</si>
  <si>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</si>
  <si>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</si>
  <si>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</si>
  <si>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</si>
  <si>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</si>
  <si>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</si>
  <si>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</si>
  <si>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</si>
  <si>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</si>
  <si>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</si>
  <si>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</si>
  <si>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</si>
  <si>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</si>
  <si>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</si>
  <si>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</si>
  <si>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</si>
  <si>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</si>
  <si>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</si>
  <si>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</si>
  <si>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</si>
  <si>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</si>
  <si>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</si>
  <si>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</si>
  <si>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</si>
  <si>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</si>
  <si>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</si>
  <si>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</si>
  <si>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</si>
  <si>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</si>
  <si>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</si>
  <si>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</si>
  <si>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</si>
  <si>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</si>
  <si>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</si>
  <si>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</si>
  <si>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</si>
  <si>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</si>
  <si>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</si>
  <si>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</si>
  <si>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</si>
  <si>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</si>
  <si>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</si>
  <si>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</si>
  <si>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</si>
  <si>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</si>
  <si>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</si>
  <si>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</si>
  <si>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</si>
  <si>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</si>
  <si>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</si>
  <si>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</si>
  <si>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</si>
  <si>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</si>
  <si>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</si>
  <si>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</si>
  <si>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</si>
  <si>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</si>
  <si>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</si>
  <si>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</si>
  <si>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</si>
  <si>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</si>
  <si>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</si>
  <si>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</si>
  <si>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</si>
  <si>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</si>
  <si>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</si>
  <si>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</si>
  <si>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</si>
  <si>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</si>
  <si>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</si>
  <si>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</si>
  <si>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</si>
  <si>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</si>
  <si>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</si>
  <si>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</si>
  <si>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</si>
  <si>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</si>
  <si>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</si>
  <si>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</si>
  <si>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</si>
  <si>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</si>
  <si>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</si>
  <si>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</si>
  <si>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</si>
  <si>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</si>
  <si>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</si>
  <si>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</si>
  <si>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</si>
  <si>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</si>
  <si>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</si>
  <si>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</si>
  <si>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</si>
  <si>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</si>
  <si>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</si>
  <si>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</si>
  <si>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</si>
  <si>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</si>
  <si>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</si>
  <si>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</si>
  <si>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</si>
  <si>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</si>
  <si>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</si>
  <si>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</si>
  <si>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</si>
  <si>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</si>
  <si>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</si>
  <si>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</si>
  <si>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</si>
  <si>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</si>
  <si>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</si>
  <si>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</si>
  <si>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</si>
  <si>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</si>
  <si>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</si>
  <si>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</si>
  <si>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</si>
  <si>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</si>
  <si>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</si>
  <si>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</si>
  <si>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</si>
  <si>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</si>
  <si>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</si>
  <si>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</si>
  <si>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</si>
  <si>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</si>
  <si>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</si>
  <si>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</si>
  <si>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</si>
  <si>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</si>
  <si>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</si>
  <si>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</si>
  <si>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</si>
  <si>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</si>
  <si>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</si>
  <si>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</si>
  <si>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</si>
  <si>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</si>
  <si>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</si>
  <si>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</si>
  <si>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</si>
  <si>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</si>
  <si>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</si>
  <si>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</si>
  <si>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</si>
  <si>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</si>
  <si>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</si>
  <si>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</si>
  <si>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</si>
  <si>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</si>
  <si>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</si>
  <si>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</si>
  <si>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</si>
  <si>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</si>
  <si>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</si>
  <si>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</si>
  <si>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</si>
  <si>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</si>
  <si>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</si>
  <si>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</si>
  <si>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</si>
  <si>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</si>
  <si>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</si>
  <si>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</si>
  <si>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</si>
  <si>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</si>
  <si>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</si>
  <si>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</si>
  <si>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</si>
  <si>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</si>
  <si>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</si>
  <si>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</si>
  <si>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</si>
  <si>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</si>
  <si>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</si>
  <si>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</si>
  <si>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</si>
  <si>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</si>
  <si>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</si>
  <si>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</si>
  <si>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</si>
  <si>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</si>
  <si>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</si>
  <si>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</si>
  <si>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</si>
  <si>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</si>
  <si>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</si>
  <si>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</si>
  <si>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</si>
  <si>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</si>
  <si>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</si>
  <si>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</si>
  <si>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</si>
  <si>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</si>
  <si>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</si>
  <si>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</si>
  <si>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</si>
  <si>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</si>
  <si>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</si>
  <si>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</si>
  <si>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</si>
  <si>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</si>
  <si>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</si>
  <si>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</si>
  <si>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</si>
  <si>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</si>
  <si>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</si>
  <si>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</si>
  <si>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</si>
  <si>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</si>
  <si>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</si>
  <si>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</si>
  <si>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</si>
  <si>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</si>
  <si>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</si>
  <si>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</si>
  <si>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</si>
  <si>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</si>
  <si>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</si>
  <si>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</si>
  <si>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</si>
  <si>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</si>
  <si>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</si>
  <si>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</si>
  <si>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</si>
  <si>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</si>
  <si>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</si>
  <si>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</si>
  <si>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</si>
  <si>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</si>
  <si>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</si>
  <si>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</si>
  <si>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</si>
  <si>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</si>
  <si>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</si>
  <si>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</si>
  <si>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</si>
  <si>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</si>
  <si>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</si>
  <si>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</si>
  <si>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</si>
  <si>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</si>
  <si>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</si>
  <si>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</si>
  <si>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</si>
  <si>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</si>
  <si>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</si>
  <si>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</si>
  <si>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</si>
  <si>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</si>
  <si>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</si>
  <si>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</si>
  <si>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</si>
  <si>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</si>
  <si>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</si>
  <si>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</si>
  <si>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</si>
  <si>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</si>
  <si>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</si>
  <si>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</si>
  <si>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</si>
  <si>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</si>
  <si>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</si>
  <si>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</si>
  <si>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</si>
  <si>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</si>
  <si>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</si>
  <si>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</si>
  <si>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</si>
  <si>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</si>
  <si>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</si>
  <si>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</si>
  <si>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</si>
  <si>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</si>
  <si>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</si>
  <si>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</si>
  <si>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</si>
  <si>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</si>
  <si>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</si>
  <si>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</si>
  <si>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</si>
  <si>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</si>
  <si>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</si>
  <si>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</si>
  <si>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</si>
  <si>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</si>
  <si>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</si>
  <si>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</si>
  <si>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</si>
  <si>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</si>
  <si>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</si>
  <si>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</si>
  <si>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</si>
  <si>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</si>
  <si>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</si>
  <si>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</si>
  <si>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</si>
  <si>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</si>
  <si>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</si>
  <si>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</si>
  <si>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</si>
  <si>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</si>
  <si>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</si>
  <si>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</si>
  <si>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</si>
  <si>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</si>
  <si>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</si>
  <si>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</si>
  <si>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</si>
  <si>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</si>
  <si>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</si>
  <si>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</si>
  <si>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</si>
  <si>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</si>
  <si>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</si>
  <si>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</si>
  <si>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</si>
  <si>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</si>
  <si>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</si>
  <si>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</si>
  <si>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</si>
  <si>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</si>
  <si>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</si>
  <si>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</si>
  <si>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</si>
  <si>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</si>
  <si>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</si>
  <si>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</si>
  <si>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</si>
  <si>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</si>
  <si>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</si>
  <si>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</si>
  <si>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</si>
  <si>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</si>
  <si>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</si>
  <si>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</si>
  <si>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</si>
  <si>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</si>
  <si>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</si>
  <si>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</si>
  <si>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</si>
  <si>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</si>
  <si>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</si>
  <si>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</si>
  <si>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</si>
  <si>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</si>
  <si>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</si>
  <si>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</si>
  <si>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</si>
  <si>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</si>
  <si>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</si>
  <si>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</si>
  <si>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</si>
  <si>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</si>
  <si>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</si>
  <si>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</si>
  <si>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</si>
  <si>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</si>
  <si>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</si>
  <si>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</si>
  <si>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</si>
  <si>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</si>
  <si>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</si>
  <si>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</si>
  <si>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</si>
  <si>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</si>
  <si>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</si>
  <si>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</si>
  <si>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</si>
  <si>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</si>
  <si>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</si>
  <si>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</si>
  <si>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</si>
  <si>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</si>
  <si>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</si>
  <si>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</si>
  <si>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</si>
  <si>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</si>
  <si>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</si>
  <si>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</si>
  <si>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</si>
  <si>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</si>
  <si>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</si>
  <si>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</si>
  <si>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</si>
  <si>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</si>
  <si>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</si>
  <si>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</si>
  <si>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</si>
  <si>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</si>
  <si>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</si>
  <si>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</si>
  <si>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</si>
  <si>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</si>
  <si>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</si>
  <si>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</si>
  <si>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</si>
  <si>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</si>
  <si>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</si>
  <si>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</si>
  <si>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</si>
  <si>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</si>
  <si>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</si>
  <si>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</si>
  <si>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</si>
  <si>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</si>
  <si>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</si>
  <si>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</si>
  <si>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</si>
  <si>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</si>
  <si>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</si>
  <si>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</si>
  <si>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</si>
  <si>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</si>
  <si>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</si>
  <si>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</si>
  <si>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</si>
  <si>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</si>
  <si>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</si>
  <si>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</si>
  <si>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</si>
  <si>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</si>
  <si>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</si>
  <si>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</si>
  <si>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</si>
  <si>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</si>
  <si>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</si>
  <si>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</si>
  <si>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</si>
  <si>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</si>
  <si>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</si>
  <si>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</si>
  <si>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</si>
  <si>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</si>
  <si>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</si>
  <si>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</si>
  <si>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</si>
  <si>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</si>
  <si>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</si>
  <si>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</si>
  <si>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</si>
  <si>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</si>
  <si>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</si>
  <si>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</si>
  <si>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</si>
  <si>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</si>
  <si>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</si>
  <si>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</si>
  <si>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</si>
  <si>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</si>
  <si>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</si>
  <si>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</si>
  <si>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</si>
  <si>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</si>
  <si>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</si>
  <si>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</si>
  <si>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</si>
  <si>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</si>
  <si>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</si>
  <si>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</si>
  <si>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</si>
  <si>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</si>
  <si>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</si>
  <si>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</si>
  <si>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</si>
  <si>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</si>
  <si>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</si>
  <si>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</si>
  <si>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</si>
  <si>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</si>
  <si>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</si>
  <si>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</si>
  <si>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</si>
  <si>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</si>
  <si>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</si>
  <si>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</si>
  <si>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</si>
  <si>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</si>
  <si>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</si>
  <si>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</si>
  <si>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</si>
  <si>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</si>
  <si>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</si>
  <si>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</si>
  <si>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</si>
  <si>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</si>
  <si>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</si>
  <si>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</si>
  <si>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</si>
  <si>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</si>
  <si>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</si>
  <si>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</si>
  <si>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</si>
  <si>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</si>
  <si>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</si>
  <si>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</si>
  <si>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</si>
  <si>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</si>
  <si>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</si>
  <si>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</si>
  <si>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</si>
  <si>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</si>
  <si>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</si>
  <si>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</si>
  <si>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</si>
  <si>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</si>
  <si>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</si>
  <si>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</si>
  <si>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</si>
  <si>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</si>
  <si>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</si>
  <si>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</si>
  <si>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</si>
  <si>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</si>
  <si>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</si>
  <si>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</si>
  <si>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</si>
  <si>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</si>
  <si>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</si>
  <si>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</si>
  <si>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</si>
  <si>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</si>
  <si>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</si>
  <si>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</si>
  <si>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</si>
  <si>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</si>
  <si>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</si>
  <si>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</si>
  <si>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</si>
  <si>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</si>
  <si>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</si>
  <si>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</si>
  <si>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</si>
  <si>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</si>
  <si>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</si>
  <si>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</si>
  <si>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</si>
  <si>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</si>
  <si>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</si>
  <si>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</si>
  <si>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</si>
  <si>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</si>
  <si>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</si>
  <si>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</si>
  <si>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</si>
  <si>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</si>
  <si>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</si>
  <si>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</si>
  <si>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</si>
  <si>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</si>
  <si>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</si>
  <si>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</si>
  <si>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</si>
  <si>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</si>
  <si>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</si>
  <si>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</si>
  <si>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</si>
  <si>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</si>
  <si>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</si>
  <si>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</si>
  <si>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</si>
  <si>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</si>
  <si>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</si>
  <si>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</si>
  <si>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</si>
  <si>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</si>
  <si>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</si>
  <si>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</si>
  <si>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</si>
  <si>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</si>
  <si>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</si>
  <si>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</si>
  <si>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</si>
  <si>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</si>
  <si>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</si>
  <si>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</si>
  <si>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</si>
  <si>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</si>
  <si>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</si>
  <si>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</si>
  <si>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</si>
  <si>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</si>
  <si>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</si>
  <si>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</si>
  <si>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</si>
  <si>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</si>
  <si>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</si>
  <si>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</si>
  <si>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</si>
  <si>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</si>
  <si>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</si>
  <si>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</si>
  <si>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</si>
  <si>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</si>
  <si>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</si>
  <si>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</si>
  <si>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</si>
  <si>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</si>
  <si>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</si>
  <si>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</si>
  <si>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</si>
  <si>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</si>
  <si>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</si>
  <si>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</si>
  <si>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</si>
  <si>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</si>
  <si>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</si>
  <si>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</si>
  <si>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</si>
  <si>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</si>
  <si>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</si>
  <si>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</si>
  <si>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</si>
  <si>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</si>
  <si>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</si>
  <si>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</si>
  <si>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</si>
  <si>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</si>
  <si>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</si>
  <si>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</si>
  <si>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</si>
  <si>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</si>
  <si>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</si>
  <si>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</si>
  <si>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</si>
  <si>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</si>
  <si>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</si>
  <si>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</si>
  <si>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</si>
  <si>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</si>
  <si>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</si>
  <si>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</si>
  <si>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</si>
  <si>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</si>
  <si>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</si>
  <si>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</si>
  <si>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</si>
  <si>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</si>
  <si>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</si>
  <si>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</si>
  <si>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</si>
  <si>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</si>
  <si>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</si>
  <si>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</si>
  <si>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</si>
  <si>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</si>
  <si>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</si>
  <si>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</si>
  <si>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</si>
  <si>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</si>
  <si>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</si>
  <si>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</si>
  <si>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</si>
  <si>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</si>
  <si>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</si>
  <si>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</si>
  <si>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</si>
  <si>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</si>
  <si>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</si>
  <si>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</si>
  <si>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</si>
  <si>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</si>
  <si>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</si>
  <si>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</si>
  <si>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</si>
  <si>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</si>
  <si>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</si>
  <si>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</si>
  <si>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</si>
  <si>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</si>
  <si>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</si>
  <si>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</si>
  <si>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</si>
  <si>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</si>
  <si>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</si>
  <si>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</si>
  <si>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</si>
  <si>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</si>
  <si>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</si>
  <si>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</si>
  <si>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</si>
  <si>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</si>
  <si>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</si>
  <si>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</si>
  <si>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</si>
  <si>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</si>
  <si>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</si>
  <si>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</si>
  <si>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</si>
  <si>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</si>
  <si>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</si>
  <si>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</si>
  <si>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</si>
  <si>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</si>
  <si>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</si>
  <si>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</si>
  <si>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</si>
  <si>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</si>
  <si>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</si>
  <si>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</si>
  <si>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</si>
  <si>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</si>
  <si>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</si>
  <si>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</si>
  <si>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</si>
  <si>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</si>
  <si>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</si>
  <si>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</si>
  <si>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</si>
  <si>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</si>
  <si>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</si>
  <si>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</si>
  <si>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</si>
  <si>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</si>
  <si>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</si>
  <si>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</si>
  <si>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</si>
  <si>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</si>
  <si>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</si>
  <si>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</si>
  <si>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</si>
  <si>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</si>
  <si>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</si>
  <si>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</si>
  <si>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</si>
  <si>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</si>
  <si>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</si>
  <si>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</si>
  <si>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</si>
  <si>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</si>
  <si>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</si>
  <si>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</si>
  <si>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</si>
  <si>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</si>
  <si>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</si>
  <si>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</si>
  <si>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</si>
  <si>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</si>
  <si>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</si>
  <si>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</si>
  <si>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</si>
  <si>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</si>
  <si>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</si>
  <si>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</si>
  <si>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</si>
  <si>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</si>
  <si>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</si>
  <si>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</si>
  <si>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</si>
  <si>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</si>
  <si>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</si>
  <si>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</si>
  <si>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</si>
  <si>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</si>
  <si>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</si>
  <si>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</si>
  <si>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</si>
  <si>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</si>
  <si>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</si>
  <si>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</si>
  <si>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</si>
  <si>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</si>
  <si>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</si>
  <si>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</si>
  <si>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</si>
  <si>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</si>
  <si>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</si>
  <si>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</si>
  <si>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</si>
  <si>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</si>
  <si>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</si>
  <si>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</si>
  <si>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</si>
  <si>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</si>
  <si>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</si>
  <si>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</si>
  <si>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</si>
  <si>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</si>
  <si>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</si>
  <si>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</si>
  <si>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</si>
  <si>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</si>
  <si>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</si>
  <si>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</si>
  <si>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</si>
  <si>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</si>
  <si>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</si>
  <si>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</si>
  <si>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</si>
  <si>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</si>
  <si>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</si>
  <si>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</si>
  <si>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</si>
  <si>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</si>
  <si>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</si>
  <si>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</si>
  <si>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</si>
  <si>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</si>
  <si>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</si>
  <si>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</si>
  <si>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</si>
  <si>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</si>
  <si>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</si>
  <si>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</si>
  <si>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</si>
  <si>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</si>
  <si>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</si>
  <si>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</si>
  <si>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</si>
  <si>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</si>
  <si>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</si>
  <si>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</si>
  <si>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</si>
  <si>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</si>
  <si>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</si>
  <si>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</si>
  <si>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</si>
  <si>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</si>
  <si>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</si>
  <si>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</si>
  <si>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</si>
  <si>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</si>
  <si>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</si>
  <si>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</si>
  <si>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</si>
  <si>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</si>
  <si>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</si>
  <si>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</si>
  <si>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</si>
  <si>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</si>
  <si>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</si>
  <si>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</si>
  <si>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</si>
  <si>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</si>
  <si>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</si>
  <si>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</si>
  <si>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</si>
  <si>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</si>
  <si>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</si>
  <si>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</si>
  <si>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</si>
  <si>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</si>
  <si>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</si>
  <si>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</si>
  <si>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</si>
  <si>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</si>
  <si>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</si>
  <si>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</si>
  <si>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</si>
  <si>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</si>
  <si>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</si>
  <si>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</si>
  <si>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</si>
  <si>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</si>
  <si>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</si>
  <si>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</si>
  <si>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</si>
  <si>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</si>
  <si>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</si>
  <si>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</si>
  <si>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</si>
  <si>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</si>
  <si>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</si>
  <si>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</si>
  <si>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</si>
  <si>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</si>
  <si>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</si>
  <si>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</si>
  <si>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</si>
  <si>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</si>
  <si>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</si>
  <si>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</si>
  <si>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</si>
  <si>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</si>
  <si>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</si>
  <si>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</si>
  <si>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</si>
  <si>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</si>
  <si>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</si>
  <si>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</si>
  <si>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</si>
  <si>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</si>
  <si>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</si>
  <si>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</si>
  <si>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</si>
  <si>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</si>
  <si>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</si>
  <si>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</si>
  <si>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</si>
  <si>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</si>
  <si>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</si>
  <si>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</si>
  <si>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</si>
  <si>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</si>
  <si>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</si>
  <si>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</si>
  <si>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</si>
  <si>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</si>
  <si>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</si>
  <si>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</si>
  <si>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</si>
  <si>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</si>
  <si>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</si>
  <si>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</si>
  <si>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</si>
  <si>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</si>
  <si>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</si>
  <si>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</si>
  <si>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</si>
  <si>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</si>
  <si>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</si>
  <si>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</si>
  <si>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</si>
  <si>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</si>
  <si>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</si>
  <si>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</si>
  <si>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</si>
  <si>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</si>
  <si>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</si>
  <si>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</si>
  <si>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</si>
  <si>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</si>
  <si>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</si>
  <si>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</si>
  <si>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</si>
  <si>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</si>
  <si>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</si>
  <si>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</si>
  <si>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</si>
  <si>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</si>
  <si>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</si>
  <si>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</si>
  <si>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</si>
  <si>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</si>
  <si>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</si>
  <si>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</si>
  <si>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</si>
  <si>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</si>
  <si>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</si>
  <si>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</si>
  <si>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</si>
  <si>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</si>
  <si>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</si>
  <si>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</si>
  <si>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</si>
  <si>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</si>
  <si>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</si>
  <si>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</si>
  <si>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</si>
  <si>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</si>
  <si>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</si>
  <si>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</si>
  <si>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</si>
  <si>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</si>
  <si>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</si>
  <si>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</si>
  <si>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</si>
  <si>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</si>
  <si>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</si>
  <si>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</si>
  <si>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</si>
  <si>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</si>
  <si>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</si>
  <si>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</si>
  <si>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</si>
  <si>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</si>
  <si>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</si>
  <si>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</si>
  <si>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</si>
  <si>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</si>
  <si>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</si>
  <si>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</si>
  <si>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</si>
  <si>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</si>
  <si>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</si>
  <si>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</si>
  <si>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</si>
  <si>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</si>
  <si>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</si>
  <si>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</si>
  <si>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</si>
  <si>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</si>
  <si>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</si>
  <si>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</si>
  <si>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</si>
  <si>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</si>
  <si>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</si>
  <si>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</si>
  <si>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</si>
  <si>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</si>
  <si>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</si>
  <si>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</si>
  <si>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</si>
  <si>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</si>
  <si>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</si>
  <si>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</si>
  <si>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</si>
  <si>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</si>
  <si>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</si>
  <si>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</si>
  <si>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</si>
  <si>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</si>
  <si>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</si>
  <si>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</si>
  <si>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</si>
  <si>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</si>
  <si>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</si>
  <si>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</si>
  <si>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</si>
  <si>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</si>
  <si>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</si>
  <si>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</si>
  <si>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</si>
  <si>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</si>
  <si>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</si>
  <si>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</si>
  <si>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</si>
  <si>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</si>
  <si>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</si>
  <si>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</si>
  <si>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</si>
  <si>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</si>
  <si>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</si>
  <si>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</si>
  <si>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</si>
  <si>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</si>
  <si>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</si>
  <si>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</si>
  <si>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</si>
  <si>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</si>
  <si>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</si>
  <si>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</si>
  <si>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</si>
  <si>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</si>
  <si>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</si>
  <si>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</si>
  <si>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</si>
  <si>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</si>
  <si>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</si>
  <si>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</si>
  <si>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</si>
  <si>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</si>
  <si>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</si>
  <si>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</si>
  <si>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</si>
  <si>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</si>
  <si>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</si>
  <si>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</si>
  <si>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</si>
  <si>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</si>
  <si>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</si>
  <si>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</si>
  <si>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</si>
  <si>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</si>
  <si>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</si>
  <si>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</si>
  <si>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</si>
  <si>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</si>
  <si>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</si>
  <si>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</si>
  <si>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</si>
  <si>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</si>
  <si>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</si>
  <si>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</si>
  <si>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</si>
  <si>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</si>
  <si>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</si>
  <si>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</si>
  <si>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</si>
  <si>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</si>
  <si>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</si>
  <si>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</si>
  <si>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</si>
  <si>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</si>
  <si>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</si>
  <si>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</si>
  <si>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</si>
  <si>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</si>
  <si>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</si>
  <si>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</si>
  <si>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</si>
  <si>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</si>
  <si>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</si>
  <si>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</si>
  <si>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</si>
  <si>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</si>
  <si>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</si>
  <si>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</si>
  <si>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</si>
  <si>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</si>
  <si>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</si>
  <si>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</si>
  <si>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</si>
  <si>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</si>
  <si>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</si>
  <si>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</si>
  <si>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</si>
  <si>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</si>
  <si>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</si>
  <si>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</si>
  <si>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</si>
  <si>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</si>
  <si>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</si>
  <si>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</si>
  <si>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</si>
  <si>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</si>
  <si>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</si>
  <si>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</si>
  <si>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</si>
  <si>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</si>
  <si>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</si>
  <si>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</si>
  <si>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</si>
  <si>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</si>
  <si>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</si>
  <si>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</si>
  <si>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</si>
  <si>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</si>
  <si>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</si>
  <si>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</si>
  <si>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</si>
  <si>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</si>
  <si>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</si>
  <si>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</si>
  <si>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</si>
  <si>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</si>
  <si>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</si>
  <si>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</si>
  <si>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</si>
  <si>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</si>
  <si>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</si>
  <si>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</si>
  <si>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</si>
  <si>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</si>
  <si>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</si>
  <si>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</si>
  <si>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</si>
  <si>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</si>
  <si>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</si>
  <si>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</si>
  <si>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</si>
  <si>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</si>
  <si>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</si>
  <si>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</si>
  <si>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</si>
  <si>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</si>
  <si>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</si>
  <si>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</si>
  <si>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</si>
  <si>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</si>
  <si>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</si>
  <si>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</si>
  <si>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</si>
  <si>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</si>
  <si>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</si>
  <si>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</si>
  <si>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</si>
  <si>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</si>
  <si>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</si>
  <si>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</si>
  <si>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</si>
  <si>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</si>
  <si>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</si>
  <si>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</si>
  <si>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</si>
  <si>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</si>
  <si>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</si>
  <si>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</si>
  <si>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</si>
  <si>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</si>
  <si>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</si>
  <si>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</si>
  <si>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</si>
  <si>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</si>
  <si>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</si>
  <si>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</si>
  <si>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</si>
  <si>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</si>
  <si>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</si>
  <si>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</si>
  <si>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</si>
  <si>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</si>
  <si>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</si>
  <si>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</si>
  <si>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</si>
  <si>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</si>
  <si>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</si>
  <si>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</si>
  <si>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</si>
  <si>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</si>
  <si>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</si>
  <si>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</si>
  <si>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</si>
  <si>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</si>
  <si>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</si>
  <si>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</si>
  <si>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</si>
  <si>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</si>
  <si>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</si>
  <si>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</si>
  <si>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</si>
  <si>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</si>
  <si>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</si>
  <si>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</si>
  <si>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</si>
  <si>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</si>
  <si>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</si>
  <si>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</si>
  <si>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</si>
  <si>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</si>
  <si>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</si>
  <si>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</si>
  <si>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</si>
  <si>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</si>
  <si>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</si>
  <si>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</si>
  <si>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</si>
  <si>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</si>
  <si>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</si>
  <si>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</si>
  <si>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</si>
  <si>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</si>
  <si>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</si>
  <si>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</si>
  <si>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</si>
  <si>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</si>
  <si>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</si>
  <si>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</si>
  <si>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</si>
  <si>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</si>
  <si>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</si>
  <si>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</si>
  <si>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</si>
  <si>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</si>
  <si>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</si>
  <si>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</si>
  <si>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</si>
  <si>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</si>
  <si>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</si>
  <si>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</si>
  <si>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</si>
  <si>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</si>
  <si>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</si>
  <si>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</si>
  <si>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</si>
  <si>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</si>
  <si>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</si>
  <si>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</si>
  <si>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</si>
  <si>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</si>
  <si>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</si>
  <si>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</si>
  <si>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</si>
  <si>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</si>
  <si>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</si>
  <si>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</si>
  <si>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</si>
  <si>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</si>
  <si>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</si>
  <si>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</si>
  <si>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</si>
  <si>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</si>
  <si>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</si>
  <si>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</si>
  <si>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</si>
  <si>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</si>
  <si>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</si>
  <si>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</si>
  <si>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</si>
  <si>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</si>
  <si>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</si>
  <si>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</si>
  <si>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</si>
  <si>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</si>
  <si>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</si>
  <si>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</si>
  <si>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</si>
  <si>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</si>
  <si>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</si>
  <si>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</si>
  <si>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</si>
  <si>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</si>
  <si>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</si>
  <si>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</si>
  <si>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</si>
  <si>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</si>
  <si>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</si>
  <si>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</si>
  <si>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</si>
  <si>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</si>
  <si>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</si>
  <si>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</si>
  <si>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</si>
  <si>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</si>
  <si>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</si>
  <si>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</si>
  <si>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</si>
  <si>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</si>
  <si>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</si>
  <si>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</si>
  <si>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</si>
  <si>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</si>
  <si>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</si>
  <si>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</si>
  <si>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</si>
  <si>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</si>
  <si>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</si>
  <si>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</si>
  <si>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</si>
  <si>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</si>
  <si>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</si>
  <si>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</si>
  <si>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</si>
  <si>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</si>
  <si>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</si>
  <si>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</si>
  <si>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</si>
  <si>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</si>
  <si>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</si>
  <si>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</si>
  <si>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</si>
  <si>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</si>
  <si>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</si>
  <si>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</si>
  <si>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</si>
  <si>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</si>
  <si>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</si>
  <si>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</si>
  <si>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</si>
  <si>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</si>
  <si>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</si>
  <si>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</si>
  <si>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</si>
  <si>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</si>
  <si>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</si>
  <si>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</si>
  <si>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</si>
  <si>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</si>
  <si>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</si>
  <si>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</si>
  <si>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</si>
  <si>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</si>
  <si>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</si>
  <si>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</si>
  <si>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</si>
  <si>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</si>
  <si>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</si>
  <si>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</si>
  <si>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</si>
  <si>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</si>
  <si>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</si>
  <si>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</si>
  <si>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</si>
  <si>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</si>
  <si>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</si>
  <si>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</si>
  <si>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</si>
  <si>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</si>
  <si>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</si>
  <si>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</si>
  <si>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</si>
  <si>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</si>
  <si>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</si>
  <si>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</si>
  <si>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</si>
  <si>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</si>
  <si>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</si>
  <si>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</si>
  <si>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</si>
  <si>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</si>
  <si>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</si>
  <si>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</si>
  <si>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</si>
  <si>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</si>
  <si>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</si>
  <si>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</si>
  <si>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</si>
  <si>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</si>
  <si>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</si>
  <si>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</si>
  <si>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</si>
  <si>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</si>
  <si>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</si>
  <si>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</si>
  <si>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</si>
  <si>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</si>
  <si>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</si>
  <si>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</si>
  <si>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</si>
  <si>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</si>
  <si>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</si>
  <si>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</si>
  <si>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</si>
  <si>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</si>
  <si>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</si>
  <si>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</si>
  <si>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</si>
  <si>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</si>
  <si>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</si>
  <si>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</si>
  <si>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</si>
  <si>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</si>
  <si>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</si>
  <si>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</si>
  <si>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</si>
  <si>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</si>
  <si>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</si>
  <si>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</si>
  <si>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</si>
  <si>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</si>
  <si>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</si>
  <si>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</si>
  <si>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</si>
  <si>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</si>
  <si>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</si>
  <si>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</si>
  <si>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</si>
  <si>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</si>
  <si>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</si>
  <si>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</si>
  <si>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</si>
  <si>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</si>
  <si>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</si>
  <si>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</si>
  <si>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</si>
  <si>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</si>
  <si>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</si>
  <si>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</si>
  <si>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</si>
  <si>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</si>
  <si>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</si>
  <si>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</si>
  <si>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</si>
  <si>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</si>
  <si>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</si>
  <si>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</si>
  <si>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</si>
  <si>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</si>
  <si>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</si>
  <si>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</si>
  <si>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</si>
  <si>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</si>
  <si>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</si>
  <si>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</si>
  <si>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</si>
  <si>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</si>
  <si>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</si>
  <si>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</si>
  <si>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</si>
  <si>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</si>
  <si>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</si>
  <si>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</si>
  <si>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</si>
  <si>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</si>
  <si>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</si>
  <si>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</si>
  <si>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</si>
  <si>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</si>
  <si>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</si>
  <si>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</si>
  <si>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</si>
  <si>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</si>
  <si>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</si>
  <si>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</si>
  <si>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</si>
  <si>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</si>
  <si>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</si>
  <si>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</si>
  <si>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</si>
  <si>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</si>
  <si>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</si>
  <si>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</si>
  <si>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</si>
  <si>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</si>
  <si>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</si>
  <si>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</si>
  <si>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</si>
  <si>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</si>
  <si>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</si>
  <si>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</si>
  <si>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</si>
  <si>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</si>
  <si>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</si>
  <si>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</si>
  <si>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</si>
  <si>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</si>
  <si>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</si>
  <si>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</si>
  <si>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</si>
  <si>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</si>
  <si>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</si>
  <si>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</si>
  <si>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</si>
  <si>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</si>
  <si>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</si>
  <si>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</si>
  <si>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</si>
  <si>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</si>
  <si>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</si>
  <si>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</si>
  <si>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</si>
  <si>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</si>
  <si>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</si>
  <si>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</si>
  <si>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</si>
  <si>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</si>
  <si>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</si>
  <si>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</si>
  <si>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</si>
  <si>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</si>
  <si>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</si>
  <si>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</si>
  <si>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</si>
  <si>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</si>
  <si>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</si>
  <si>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</si>
  <si>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</si>
  <si>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</si>
  <si>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</si>
  <si>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</si>
  <si>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</si>
  <si>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</si>
  <si>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</si>
  <si>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</si>
  <si>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</si>
  <si>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</si>
  <si>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</si>
  <si>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</si>
  <si>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</si>
  <si>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</si>
  <si>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</si>
  <si>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</si>
  <si>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</si>
  <si>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</si>
  <si>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</si>
  <si>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</si>
  <si>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</si>
  <si>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</si>
  <si>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</si>
  <si>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</si>
  <si>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</si>
  <si>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</si>
  <si>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</si>
  <si>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</si>
  <si>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</si>
  <si>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</si>
  <si>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</si>
  <si>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</si>
  <si>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</si>
  <si>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</si>
  <si>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</si>
  <si>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</si>
  <si>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</si>
  <si>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</si>
  <si>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</si>
  <si>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</si>
  <si>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</si>
  <si>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</si>
  <si>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</si>
  <si>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</si>
  <si>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</si>
  <si>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</si>
  <si>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</si>
  <si>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</si>
  <si>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</si>
  <si>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</si>
  <si>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</si>
  <si>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</si>
  <si>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</si>
  <si>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</si>
  <si>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</si>
  <si>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</si>
  <si>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</si>
  <si>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</si>
  <si>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</si>
  <si>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</si>
  <si>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</si>
  <si>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</si>
  <si>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</si>
  <si>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</si>
  <si>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</si>
  <si>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</si>
  <si>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</si>
  <si>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</si>
  <si>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</si>
  <si>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</si>
  <si>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</si>
  <si>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</si>
  <si>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</si>
  <si>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</si>
  <si>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</si>
  <si>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</si>
  <si>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</si>
  <si>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</si>
  <si>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</si>
  <si>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</si>
  <si>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</si>
  <si>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</si>
  <si>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</si>
  <si>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</si>
  <si>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</si>
  <si>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</si>
  <si>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</si>
  <si>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</si>
  <si>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</si>
  <si>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</si>
  <si>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</si>
  <si>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</si>
  <si>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</si>
  <si>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</si>
  <si>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</si>
  <si>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</si>
  <si>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</si>
  <si>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</si>
  <si>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</si>
  <si>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</si>
  <si>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</si>
  <si>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</si>
  <si>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</si>
  <si>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</si>
  <si>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</si>
  <si>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</si>
  <si>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</si>
  <si>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</si>
  <si>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</si>
  <si>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</si>
  <si>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</si>
  <si>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</si>
  <si>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</si>
  <si>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</si>
  <si>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</si>
  <si>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</si>
  <si>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</si>
  <si>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</si>
  <si>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</si>
  <si>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</si>
  <si>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</si>
  <si>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</si>
  <si>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</si>
  <si>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</si>
  <si>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</si>
  <si>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</si>
  <si>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</si>
  <si>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</si>
  <si>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</si>
  <si>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</si>
  <si>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</si>
  <si>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</si>
  <si>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</si>
  <si>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</si>
  <si>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</si>
  <si>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</si>
  <si>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</si>
  <si>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</si>
  <si>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</si>
  <si>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</si>
  <si>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</si>
  <si>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</si>
  <si>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</si>
  <si>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</si>
  <si>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</si>
  <si>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</si>
  <si>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</si>
  <si>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</si>
  <si>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</si>
  <si>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</si>
  <si>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</si>
  <si>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</si>
  <si>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</si>
  <si>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</si>
  <si>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</si>
  <si>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</si>
  <si>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</si>
  <si>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</si>
  <si>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</si>
  <si>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</si>
  <si>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</si>
  <si>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</si>
  <si>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</si>
  <si>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</si>
  <si>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</si>
  <si>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</si>
  <si>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</si>
  <si>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</si>
  <si>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</si>
  <si>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</si>
  <si>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</si>
  <si>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</si>
  <si>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</si>
  <si>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</si>
  <si>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</si>
  <si>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</si>
  <si>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</si>
  <si>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</si>
  <si>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</si>
  <si>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</si>
  <si>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</si>
  <si>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</si>
  <si>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</si>
  <si>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</si>
  <si>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</si>
  <si>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</si>
  <si>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</si>
  <si>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</si>
  <si>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</si>
  <si>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</si>
  <si>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</si>
  <si>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</si>
  <si>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</si>
  <si>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</si>
  <si>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</si>
  <si>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</si>
  <si>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</si>
  <si>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</si>
  <si>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</si>
  <si>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</si>
  <si>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</si>
  <si>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</si>
  <si>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</si>
  <si>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</si>
  <si>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</si>
  <si>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</si>
  <si>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</si>
  <si>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</si>
  <si>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</si>
  <si>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</si>
  <si>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</si>
  <si>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</si>
  <si>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</si>
  <si>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</si>
  <si>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</si>
  <si>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</si>
  <si>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</si>
  <si>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</si>
  <si>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</si>
  <si>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</si>
  <si>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</si>
  <si>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</si>
  <si>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</si>
  <si>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</si>
  <si>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</si>
  <si>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</si>
  <si>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</si>
  <si>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</si>
  <si>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</si>
  <si>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</si>
  <si>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</si>
  <si>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</si>
  <si>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</si>
  <si>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</si>
  <si>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</si>
  <si>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</si>
  <si>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</si>
  <si>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</si>
  <si>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</si>
  <si>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</si>
  <si>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</si>
  <si>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</si>
  <si>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</si>
  <si>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</si>
  <si>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</si>
  <si>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</si>
  <si>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</si>
  <si>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</si>
  <si>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</si>
  <si>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</si>
  <si>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</si>
  <si>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</si>
  <si>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</si>
  <si>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</si>
  <si>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</si>
  <si>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</si>
  <si>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</si>
  <si>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</si>
  <si>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</si>
  <si>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</si>
  <si>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</si>
  <si>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</si>
  <si>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</si>
  <si>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</si>
  <si>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</si>
  <si>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</si>
  <si>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</si>
  <si>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</si>
  <si>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</si>
  <si>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</si>
  <si>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</si>
  <si>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</si>
  <si>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</si>
  <si>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</si>
  <si>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</si>
  <si>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</si>
  <si>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</si>
  <si>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</si>
  <si>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</si>
  <si>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</si>
  <si>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</si>
  <si>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</si>
  <si>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</si>
  <si>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</si>
  <si>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</si>
  <si>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</si>
  <si>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</si>
  <si>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</si>
  <si>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</si>
  <si>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</si>
  <si>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</si>
  <si>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</si>
  <si>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</si>
  <si>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</si>
  <si>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</si>
  <si>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</si>
  <si>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</si>
  <si>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</si>
  <si>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</si>
  <si>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</si>
  <si>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</si>
  <si>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</si>
  <si>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</si>
  <si>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</si>
  <si>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</si>
  <si>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</si>
  <si>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</si>
  <si>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</si>
  <si>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</si>
  <si>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</si>
  <si>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</si>
  <si>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</si>
  <si>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</si>
  <si>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</si>
  <si>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</si>
  <si>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</si>
  <si>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</si>
  <si>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</si>
  <si>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</si>
  <si>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</si>
  <si>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</si>
  <si>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</si>
  <si>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</si>
  <si>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</si>
  <si>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</si>
  <si>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</si>
  <si>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</si>
  <si>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</si>
  <si>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</si>
  <si>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</si>
  <si>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</si>
  <si>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</si>
  <si>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</si>
  <si>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</si>
  <si>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</si>
  <si>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</si>
  <si>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</si>
  <si>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</si>
  <si>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</si>
  <si>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</si>
  <si>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</si>
  <si>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</si>
  <si>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</si>
  <si>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</si>
  <si>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</si>
  <si>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</si>
  <si>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</si>
  <si>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</si>
  <si>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</si>
  <si>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</si>
  <si>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</si>
  <si>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</si>
  <si>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</si>
  <si>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</si>
  <si>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</si>
  <si>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</si>
  <si>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</si>
  <si>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</si>
  <si>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</si>
  <si>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</si>
  <si>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</si>
  <si>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</si>
  <si>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</si>
  <si>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</si>
  <si>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</si>
  <si>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</si>
  <si>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</si>
  <si>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</si>
  <si>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</si>
  <si>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</si>
  <si>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</si>
  <si>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</si>
  <si>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</si>
  <si>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</si>
  <si>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</si>
  <si>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</si>
  <si>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</si>
  <si>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</si>
  <si>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</si>
  <si>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</si>
  <si>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</si>
  <si>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</si>
  <si>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</si>
  <si>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</si>
  <si>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</si>
  <si>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</si>
  <si>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</si>
  <si>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</si>
  <si>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</si>
  <si>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</si>
  <si>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</si>
  <si>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</si>
  <si>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</si>
  <si>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</si>
  <si>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</si>
  <si>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</si>
  <si>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</si>
  <si>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</si>
  <si>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</si>
  <si>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</si>
  <si>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</si>
  <si>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</si>
  <si>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</si>
  <si>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</si>
  <si>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</si>
  <si>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</si>
  <si>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</si>
  <si>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</si>
  <si>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</si>
  <si>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</si>
  <si>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</si>
  <si>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</si>
  <si>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</si>
  <si>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</si>
  <si>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</si>
  <si>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</si>
  <si>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</si>
  <si>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</si>
  <si>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</si>
  <si>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</si>
  <si>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</si>
  <si>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</si>
  <si>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</si>
  <si>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</si>
  <si>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</si>
  <si>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</si>
  <si>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</si>
  <si>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</si>
  <si>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</si>
  <si>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</si>
  <si>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</si>
  <si>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</si>
  <si>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</si>
  <si>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</si>
  <si>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</si>
  <si>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</si>
  <si>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</si>
  <si>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</si>
  <si>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</si>
  <si>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</si>
  <si>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</si>
  <si>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</si>
  <si>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</si>
  <si>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</si>
  <si>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</si>
  <si>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</si>
  <si>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</si>
  <si>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</si>
  <si>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</si>
  <si>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</si>
  <si>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</si>
  <si>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</si>
  <si>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</si>
  <si>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</si>
  <si>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</si>
  <si>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</si>
  <si>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</si>
  <si>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</si>
  <si>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</si>
  <si>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</si>
  <si>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</si>
  <si>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</si>
  <si>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</si>
  <si>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</si>
  <si>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</si>
  <si>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</si>
  <si>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</si>
  <si>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</si>
  <si>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</si>
  <si>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</si>
  <si>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</si>
  <si>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</si>
  <si>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</si>
  <si>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</si>
  <si>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</si>
  <si>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</si>
  <si>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</si>
  <si>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</si>
  <si>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</si>
  <si>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</si>
  <si>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</si>
  <si>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</si>
  <si>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</si>
  <si>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</si>
  <si>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</si>
  <si>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</si>
  <si>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</si>
  <si>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</si>
  <si>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</si>
  <si>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</si>
  <si>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</si>
  <si>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</si>
  <si>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</si>
  <si>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</si>
  <si>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</si>
  <si>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</si>
  <si>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</si>
  <si>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</si>
  <si>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</si>
  <si>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</si>
  <si>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</si>
  <si>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</si>
  <si>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</si>
  <si>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</si>
  <si>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</si>
  <si>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</si>
  <si>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</si>
  <si>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</si>
  <si>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</si>
  <si>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</si>
  <si>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</si>
  <si>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</si>
  <si>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</si>
  <si>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</si>
  <si>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</si>
  <si>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</si>
  <si>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</si>
  <si>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</si>
  <si>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</si>
  <si>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</si>
  <si>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</si>
  <si>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</si>
  <si>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</si>
  <si>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</si>
  <si>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</si>
  <si>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</si>
  <si>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</si>
  <si>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</si>
  <si>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</si>
  <si>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</si>
  <si>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</si>
  <si>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</si>
  <si>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</si>
  <si>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</si>
  <si>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</si>
  <si>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</si>
  <si>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</si>
  <si>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</si>
  <si>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</si>
  <si>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</si>
  <si>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</si>
  <si>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</si>
  <si>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</si>
  <si>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</si>
  <si>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</si>
  <si>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</si>
  <si>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</si>
  <si>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</si>
  <si>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</si>
  <si>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</si>
  <si>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</si>
  <si>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</si>
  <si>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</si>
  <si>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</si>
  <si>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</si>
  <si>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</si>
  <si>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</si>
  <si>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</si>
  <si>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</si>
  <si>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</si>
  <si>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</si>
  <si>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</si>
  <si>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</si>
  <si>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</si>
  <si>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</si>
  <si>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</si>
  <si>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</si>
  <si>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</si>
  <si>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</si>
  <si>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</si>
  <si>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</si>
  <si>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</si>
  <si>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</si>
  <si>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</si>
  <si>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</si>
  <si>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</si>
  <si>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</si>
  <si>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</si>
  <si>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</si>
  <si>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</si>
  <si>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</si>
  <si>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</si>
  <si>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</si>
  <si>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</si>
  <si>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</si>
  <si>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</si>
  <si>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</si>
  <si>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</si>
  <si>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</si>
  <si>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</si>
  <si>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</si>
  <si>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</si>
  <si>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</si>
  <si>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</si>
  <si>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</si>
  <si>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</si>
  <si>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</si>
  <si>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</si>
  <si>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</si>
  <si>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</si>
  <si>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</si>
  <si>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</si>
  <si>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</si>
  <si>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</si>
  <si>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</si>
  <si>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</si>
  <si>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</si>
  <si>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</si>
  <si>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</si>
  <si>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</si>
  <si>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</si>
  <si>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</si>
  <si>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</si>
  <si>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</si>
  <si>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</si>
  <si>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</si>
  <si>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</si>
  <si>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</si>
  <si>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</si>
  <si>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</si>
  <si>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</si>
  <si>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</si>
  <si>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</si>
  <si>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</si>
  <si>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</si>
  <si>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</si>
  <si>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</si>
  <si>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</si>
  <si>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</si>
  <si>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</si>
  <si>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</si>
  <si>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</si>
  <si>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</si>
  <si>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</si>
  <si>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</si>
  <si>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</si>
  <si>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</si>
  <si>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</si>
  <si>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</si>
  <si>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</si>
  <si>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</si>
  <si>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</si>
  <si>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</si>
  <si>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</si>
  <si>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</si>
  <si>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</si>
  <si>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</si>
  <si>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</si>
  <si>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</si>
  <si>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</si>
  <si>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</si>
  <si>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</si>
  <si>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</si>
  <si>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</si>
  <si>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</si>
  <si>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</si>
  <si>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</si>
  <si>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</si>
  <si>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</si>
  <si>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</si>
  <si>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</si>
  <si>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</si>
  <si>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</si>
  <si>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</si>
  <si>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</si>
  <si>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</si>
  <si>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</si>
  <si>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</si>
  <si>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</si>
  <si>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</si>
  <si>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</si>
  <si>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</si>
  <si>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</si>
  <si>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</si>
  <si>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</si>
  <si>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</si>
  <si>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</si>
  <si>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</si>
  <si>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</si>
  <si>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</si>
  <si>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</si>
  <si>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</si>
  <si>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</si>
  <si>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</si>
  <si>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</si>
  <si>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</si>
  <si>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</si>
  <si>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</si>
  <si>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</si>
  <si>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</si>
  <si>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</si>
  <si>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</si>
  <si>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</si>
  <si>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</si>
  <si>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</si>
  <si>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</si>
  <si>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</si>
  <si>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</si>
  <si>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</si>
  <si>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</si>
  <si>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</si>
  <si>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</si>
  <si>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</si>
  <si>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</si>
  <si>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</si>
  <si>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</si>
  <si>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</si>
  <si>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</si>
  <si>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</si>
  <si>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</si>
  <si>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</si>
  <si>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</si>
  <si>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</si>
  <si>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</si>
  <si>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</si>
  <si>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</si>
  <si>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</si>
  <si>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</si>
  <si>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</si>
  <si>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</si>
  <si>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</si>
  <si>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</si>
  <si>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</si>
  <si>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</si>
  <si>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</si>
  <si>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</si>
  <si>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</si>
  <si>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</si>
  <si>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</si>
  <si>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</si>
  <si>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</si>
  <si>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</si>
  <si>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</si>
  <si>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</si>
  <si>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</si>
  <si>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</si>
  <si>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</si>
  <si>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</si>
  <si>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</si>
  <si>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</si>
  <si>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</si>
  <si>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</si>
  <si>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</si>
  <si>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</si>
  <si>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</si>
  <si>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</si>
  <si>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</si>
  <si>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</si>
  <si>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</si>
  <si>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</si>
  <si>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</si>
  <si>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</si>
  <si>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</si>
  <si>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</si>
  <si>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</si>
  <si>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</si>
  <si>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</si>
  <si>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</si>
  <si>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</si>
  <si>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</si>
  <si>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</si>
  <si>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</si>
  <si>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</si>
  <si>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</si>
  <si>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</si>
  <si>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</si>
  <si>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</si>
  <si>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</si>
  <si>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</si>
  <si>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</si>
  <si>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</si>
  <si>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</si>
  <si>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</si>
  <si>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</si>
  <si>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</si>
  <si>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</si>
  <si>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</si>
  <si>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</si>
  <si>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</si>
  <si>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</si>
  <si>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</si>
  <si>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</si>
  <si>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</si>
  <si>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</si>
  <si>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</si>
  <si>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</si>
  <si>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</si>
  <si>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</si>
  <si>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</si>
  <si>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</si>
  <si>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</si>
  <si>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</si>
  <si>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</si>
  <si>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</si>
  <si>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</si>
  <si>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</si>
  <si>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</si>
  <si>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</si>
  <si>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</si>
  <si>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</si>
  <si>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</si>
  <si>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</si>
  <si>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</si>
  <si>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</si>
  <si>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</si>
  <si>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</si>
  <si>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</si>
  <si>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</si>
  <si>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</si>
  <si>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</si>
  <si>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</si>
  <si>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</si>
  <si>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</si>
  <si>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</si>
  <si>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</si>
  <si>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</si>
  <si>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</si>
  <si>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</si>
  <si>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</si>
  <si>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</si>
  <si>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</si>
  <si>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</si>
  <si>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</si>
  <si>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</si>
  <si>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</si>
  <si>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</si>
  <si>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</si>
  <si>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</si>
  <si>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</si>
  <si>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</si>
  <si>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</si>
  <si>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</si>
  <si>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</si>
  <si>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</si>
  <si>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</si>
  <si>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</si>
  <si>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</si>
  <si>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</si>
  <si>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</si>
  <si>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</si>
  <si>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</si>
  <si>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</si>
  <si>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</si>
  <si>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</si>
  <si>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</si>
  <si>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</si>
  <si>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</si>
  <si>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</si>
  <si>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</si>
  <si>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</si>
  <si>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</si>
  <si>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</si>
  <si>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</si>
  <si>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</si>
  <si>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</si>
  <si>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</si>
  <si>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</si>
  <si>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</si>
  <si>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</si>
  <si>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</si>
  <si>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</si>
  <si>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</si>
  <si>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</si>
  <si>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</si>
  <si>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</si>
  <si>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</si>
  <si>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</si>
  <si>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</si>
  <si>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</si>
  <si>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</si>
  <si>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</si>
  <si>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</si>
  <si>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</si>
  <si>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</si>
  <si>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</si>
  <si>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</si>
  <si>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</si>
  <si>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</si>
  <si>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</si>
  <si>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</si>
  <si>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</si>
  <si>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</si>
  <si>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</si>
  <si>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</si>
  <si>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</si>
  <si>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</si>
  <si>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</si>
  <si>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</si>
  <si>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</si>
  <si>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</si>
  <si>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</si>
  <si>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</si>
  <si>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</si>
  <si>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</si>
  <si>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</si>
  <si>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</si>
  <si>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</si>
  <si>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</si>
  <si>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</si>
  <si>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</si>
  <si>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</si>
  <si>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</si>
  <si>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</si>
  <si>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</si>
  <si>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</si>
  <si>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</si>
  <si>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</si>
  <si>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</si>
  <si>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</si>
  <si>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</si>
  <si>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</si>
  <si>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</si>
  <si>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</si>
  <si>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</si>
  <si>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</si>
  <si>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</si>
  <si>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</si>
  <si>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</si>
  <si>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</si>
  <si>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</si>
  <si>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</si>
  <si>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</si>
  <si>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</si>
  <si>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</si>
  <si>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</si>
  <si>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</si>
  <si>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</si>
  <si>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</si>
  <si>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</si>
  <si>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</si>
  <si>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</si>
  <si>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</si>
  <si>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</si>
  <si>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</si>
  <si>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</si>
  <si>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</si>
  <si>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</si>
  <si>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</si>
  <si>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</si>
  <si>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</si>
  <si>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</si>
  <si>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</si>
  <si>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</si>
  <si>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</si>
  <si>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</si>
  <si>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</si>
  <si>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</si>
  <si>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</si>
  <si>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</si>
  <si>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</si>
  <si>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</si>
  <si>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</si>
  <si>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</si>
  <si>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</si>
  <si>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</si>
  <si>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</si>
  <si>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</si>
  <si>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</si>
  <si>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</si>
  <si>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</si>
  <si>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</si>
  <si>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</si>
  <si>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</si>
  <si>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</si>
  <si>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</si>
  <si>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</si>
  <si>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</si>
  <si>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</si>
  <si>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</si>
  <si>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</si>
  <si>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</si>
  <si>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</si>
  <si>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</si>
  <si>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</si>
  <si>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</si>
  <si>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</si>
  <si>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</si>
  <si>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</si>
  <si>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</si>
  <si>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</si>
  <si>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</si>
  <si>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</si>
  <si>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</si>
  <si>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</si>
  <si>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</si>
  <si>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</si>
  <si>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</si>
  <si>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</si>
  <si>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</si>
  <si>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</si>
  <si>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</si>
  <si>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</si>
  <si>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</si>
  <si>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</si>
  <si>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</si>
  <si>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</si>
  <si>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</si>
  <si>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</si>
  <si>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</si>
  <si>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</si>
  <si>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</si>
  <si>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</si>
  <si>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</si>
  <si>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</si>
  <si>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</si>
  <si>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</si>
  <si>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</si>
  <si>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</si>
  <si>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</si>
  <si>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</si>
  <si>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</si>
  <si>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</si>
  <si>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</si>
  <si>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</si>
  <si>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</si>
  <si>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</si>
  <si>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</si>
  <si>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</si>
  <si>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</si>
  <si>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</si>
  <si>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</si>
  <si>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</si>
  <si>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</si>
  <si>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</si>
  <si>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</si>
  <si>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</si>
  <si>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</si>
  <si>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</si>
  <si>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</si>
  <si>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</si>
  <si>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</si>
  <si>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</si>
  <si>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</si>
  <si>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</si>
  <si>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</si>
  <si>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</si>
  <si>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</si>
  <si>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</si>
  <si>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</si>
  <si>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</si>
  <si>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</si>
  <si>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</si>
  <si>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</si>
  <si>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</si>
  <si>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</si>
  <si>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</si>
  <si>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</si>
  <si>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</si>
  <si>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</si>
  <si>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</si>
  <si>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</si>
  <si>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</si>
  <si>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</si>
  <si>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</si>
  <si>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</si>
  <si>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</si>
  <si>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</si>
  <si>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</si>
  <si>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</si>
  <si>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</si>
  <si>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</si>
  <si>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</si>
  <si>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</si>
  <si>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</si>
  <si>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</si>
  <si>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</si>
  <si>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</si>
  <si>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</si>
  <si>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</si>
  <si>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</si>
  <si>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</si>
  <si>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</si>
  <si>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</si>
  <si>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</si>
  <si>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</si>
  <si>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</si>
  <si>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</si>
  <si>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</si>
  <si>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</si>
  <si>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</si>
  <si>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</si>
  <si>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</si>
  <si>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</si>
  <si>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</si>
  <si>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</si>
  <si>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</si>
  <si>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</si>
  <si>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</si>
  <si>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</si>
  <si>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</si>
  <si>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</si>
  <si>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</si>
  <si>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</si>
  <si>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</si>
  <si>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</si>
  <si>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</si>
  <si>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</si>
  <si>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</si>
  <si>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</si>
  <si>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</si>
  <si>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</si>
  <si>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</si>
  <si>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</si>
  <si>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</si>
  <si>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</si>
  <si>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</si>
  <si>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</si>
  <si>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</si>
  <si>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</si>
  <si>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</si>
  <si>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</si>
  <si>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</si>
  <si>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</si>
  <si>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</si>
  <si>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</si>
  <si>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</si>
  <si>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</si>
  <si>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</si>
  <si>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</si>
  <si>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</si>
  <si>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</si>
  <si>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</si>
  <si>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</si>
  <si>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</si>
  <si>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</si>
  <si>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</si>
  <si>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</si>
  <si>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</si>
  <si>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</si>
  <si>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</si>
  <si>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</si>
  <si>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</si>
  <si>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</si>
  <si>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</si>
  <si>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</si>
  <si>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</si>
  <si>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</si>
  <si>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</si>
  <si>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</si>
  <si>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</si>
  <si>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</si>
  <si>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</si>
  <si>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</si>
  <si>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</si>
  <si>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</si>
  <si>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</si>
  <si>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</si>
  <si>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</si>
  <si>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</si>
  <si>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</si>
  <si>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</si>
  <si>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</si>
  <si>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</si>
  <si>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</si>
  <si>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</si>
  <si>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</si>
  <si>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</si>
  <si>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</si>
  <si>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</si>
  <si>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</si>
  <si>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</si>
  <si>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</si>
  <si>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</si>
  <si>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</si>
  <si>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</si>
  <si>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</si>
  <si>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</si>
  <si>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</si>
  <si>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</si>
  <si>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</si>
  <si>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</si>
  <si>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</si>
  <si>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</si>
  <si>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</si>
  <si>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</si>
  <si>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</si>
  <si>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</si>
  <si>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</si>
  <si>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</si>
  <si>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</si>
  <si>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</si>
  <si>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</si>
  <si>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</si>
  <si>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</si>
  <si>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</si>
  <si>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</si>
  <si>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</si>
  <si>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</si>
  <si>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</si>
  <si>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</si>
  <si>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</si>
  <si>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</si>
  <si>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</si>
  <si>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</si>
  <si>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</si>
  <si>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</si>
  <si>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</si>
  <si>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</si>
  <si>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</si>
  <si>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</si>
  <si>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</si>
  <si>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</si>
  <si>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</si>
  <si>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</si>
  <si>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</si>
  <si>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</si>
  <si>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</si>
  <si>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</si>
  <si>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</si>
  <si>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</si>
  <si>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</si>
  <si>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</si>
  <si>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</si>
  <si>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</si>
  <si>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</si>
  <si>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</si>
  <si>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</si>
  <si>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</si>
  <si>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</si>
  <si>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</si>
  <si>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</si>
  <si>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</si>
  <si>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</si>
  <si>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</si>
  <si>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</si>
  <si>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</si>
  <si>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</si>
  <si>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</si>
  <si>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</si>
  <si>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</si>
  <si>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</si>
  <si>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</si>
  <si>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</si>
  <si>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</si>
  <si>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</si>
  <si>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</si>
  <si>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</si>
  <si>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</si>
  <si>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</si>
  <si>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</si>
  <si>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</si>
  <si>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</si>
  <si>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</si>
  <si>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</si>
  <si>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</si>
  <si>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</si>
  <si>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</si>
  <si>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</si>
  <si>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</si>
  <si>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</si>
  <si>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</si>
  <si>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</si>
  <si>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</si>
  <si>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</si>
  <si>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</si>
  <si>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</si>
  <si>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</si>
  <si>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</si>
  <si>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</si>
  <si>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</si>
  <si>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</si>
  <si>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</si>
  <si>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</si>
  <si>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</si>
  <si>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</si>
  <si>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</si>
  <si>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</si>
  <si>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</si>
  <si>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</si>
  <si>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</si>
  <si>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</si>
  <si>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</si>
  <si>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</si>
  <si>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</si>
  <si>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</si>
  <si>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</si>
  <si>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</si>
  <si>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</si>
  <si>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</si>
  <si>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</si>
  <si>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</si>
  <si>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</si>
  <si>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</si>
  <si>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</si>
  <si>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</si>
  <si>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</si>
  <si>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</si>
  <si>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</si>
  <si>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</si>
  <si>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</si>
  <si>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</si>
  <si>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</si>
  <si>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</si>
  <si>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</si>
  <si>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</si>
  <si>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</si>
  <si>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</si>
  <si>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</si>
  <si>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</si>
  <si>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</si>
  <si>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</si>
  <si>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</si>
  <si>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</si>
  <si>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</si>
  <si>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</si>
  <si>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</si>
  <si>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</si>
  <si>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</si>
  <si>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</si>
  <si>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</si>
  <si>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</si>
  <si>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</si>
  <si>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</si>
  <si>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</si>
  <si>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</si>
  <si>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</si>
  <si>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</si>
  <si>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</si>
  <si>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</si>
  <si>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</si>
  <si>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</si>
  <si>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</si>
  <si>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</si>
  <si>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</si>
  <si>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</si>
  <si>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</si>
  <si>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</si>
  <si>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</si>
  <si>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</si>
  <si>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</si>
  <si>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</si>
  <si>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</si>
  <si>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</si>
  <si>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</si>
  <si>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</si>
  <si>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</si>
  <si>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</si>
  <si>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</si>
  <si>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</si>
  <si>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</si>
  <si>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</si>
  <si>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</si>
  <si>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</si>
  <si>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</si>
  <si>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</si>
  <si>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</si>
  <si>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</si>
  <si>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</si>
  <si>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</si>
  <si>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</si>
  <si>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</si>
  <si>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</si>
  <si>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</si>
  <si>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</si>
  <si>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</si>
  <si>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</si>
  <si>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</si>
  <si>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</si>
  <si>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</si>
  <si>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</si>
  <si>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</si>
  <si>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</si>
  <si>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</si>
  <si>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</si>
  <si>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</si>
  <si>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</si>
  <si>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</si>
  <si>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</si>
  <si>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</si>
  <si>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</si>
  <si>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</si>
  <si>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</si>
  <si>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</si>
  <si>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</si>
  <si>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</si>
  <si>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</si>
  <si>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</si>
  <si>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</si>
  <si>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</si>
  <si>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</si>
  <si>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</si>
  <si>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</si>
  <si>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</si>
  <si>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</si>
  <si>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</si>
  <si>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</si>
  <si>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</si>
  <si>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</si>
  <si>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</si>
  <si>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</si>
  <si>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</si>
  <si>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</si>
  <si>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</si>
  <si>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</si>
  <si>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</si>
  <si>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</si>
  <si>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</si>
  <si>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</si>
  <si>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</si>
  <si>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</si>
  <si>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</si>
  <si>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</si>
  <si>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</si>
  <si>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</si>
  <si>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</si>
  <si>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</si>
  <si>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</si>
  <si>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</si>
  <si>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</si>
  <si>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</si>
  <si>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</si>
  <si>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</si>
  <si>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</si>
  <si>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</si>
  <si>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</si>
  <si>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</si>
  <si>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</si>
  <si>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</si>
  <si>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</si>
  <si>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</si>
  <si>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</si>
  <si>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</si>
  <si>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</si>
  <si>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</si>
  <si>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</si>
  <si>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</si>
  <si>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</si>
  <si>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</si>
  <si>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</si>
  <si>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</si>
  <si>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</si>
  <si>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</si>
  <si>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</si>
  <si>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</si>
  <si>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</si>
  <si>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</si>
  <si>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</si>
  <si>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</si>
  <si>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</si>
  <si>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</si>
  <si>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</si>
  <si>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</si>
  <si>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</si>
  <si>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</si>
  <si>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</si>
  <si>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</si>
  <si>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</si>
  <si>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</si>
  <si>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</si>
  <si>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</si>
  <si>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</si>
  <si>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</si>
  <si>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</si>
  <si>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</si>
  <si>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</si>
  <si>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</si>
  <si>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</si>
  <si>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</si>
  <si>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</si>
  <si>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</si>
  <si>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</si>
  <si>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</si>
  <si>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</si>
  <si>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</si>
  <si>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</si>
  <si>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</si>
  <si>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</si>
  <si>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</si>
  <si>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</si>
  <si>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</si>
  <si>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</si>
  <si>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</si>
  <si>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</si>
  <si>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</si>
  <si>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</si>
  <si>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</si>
  <si>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</si>
  <si>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</si>
  <si>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</si>
  <si>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</si>
  <si>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</si>
  <si>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</si>
  <si>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</si>
  <si>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</si>
  <si>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</si>
  <si>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</si>
  <si>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</si>
  <si>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</si>
  <si>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</si>
  <si>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</si>
  <si>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</si>
  <si>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</si>
  <si>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</si>
  <si>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</si>
  <si>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</si>
  <si>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</si>
  <si>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</si>
  <si>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</si>
  <si>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</si>
  <si>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</si>
  <si>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</si>
  <si>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</si>
  <si>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</si>
  <si>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</si>
  <si>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</si>
  <si>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</si>
  <si>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</si>
  <si>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</si>
  <si>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</si>
  <si>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</si>
  <si>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</si>
  <si>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</si>
  <si>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</si>
  <si>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</si>
  <si>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</si>
  <si>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</si>
  <si>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</si>
  <si>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</si>
  <si>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</si>
  <si>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</si>
  <si>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</si>
  <si>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</si>
  <si>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</si>
  <si>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</si>
  <si>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</si>
  <si>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</si>
  <si>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</si>
  <si>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</si>
  <si>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</si>
  <si>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</si>
  <si>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</si>
  <si>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</si>
  <si>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</si>
  <si>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</si>
  <si>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</si>
  <si>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</si>
  <si>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</si>
  <si>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</si>
  <si>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</si>
  <si>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</si>
  <si>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</si>
  <si>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</si>
  <si>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</si>
  <si>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</si>
  <si>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</si>
  <si>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</si>
  <si>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</si>
  <si>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</si>
  <si>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</si>
  <si>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</si>
  <si>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</si>
  <si>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</si>
  <si>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</si>
  <si>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</si>
  <si>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</si>
  <si>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</si>
  <si>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</si>
  <si>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</si>
  <si>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</si>
  <si>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</si>
  <si>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</si>
  <si>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</si>
  <si>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</si>
  <si>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</si>
  <si>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</si>
  <si>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</si>
  <si>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</si>
  <si>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</si>
  <si>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</si>
  <si>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</si>
  <si>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</si>
  <si>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</si>
  <si>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</si>
  <si>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</si>
  <si>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</si>
  <si>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</si>
  <si>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</si>
  <si>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</si>
  <si>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</si>
  <si>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</si>
  <si>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</si>
  <si>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</si>
  <si>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</si>
  <si>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</si>
  <si>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</si>
  <si>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</si>
  <si>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</si>
  <si>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</si>
  <si>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</si>
  <si>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</si>
  <si>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</si>
  <si>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</si>
  <si>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</si>
  <si>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</si>
  <si>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</si>
  <si>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</si>
  <si>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</si>
  <si>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</si>
  <si>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</si>
  <si>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</si>
  <si>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</si>
  <si>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</si>
  <si>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</si>
  <si>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</si>
  <si>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</si>
  <si>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</si>
  <si>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</si>
  <si>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</si>
  <si>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</si>
  <si>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</si>
  <si>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</si>
  <si>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</si>
  <si>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</si>
  <si>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</si>
  <si>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</si>
  <si>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</si>
  <si>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</si>
  <si>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</si>
  <si>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</si>
  <si>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</si>
  <si>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</si>
  <si>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</si>
  <si>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</si>
  <si>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</si>
  <si>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</si>
  <si>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</si>
  <si>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</si>
  <si>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</si>
  <si>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</si>
  <si>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</si>
  <si>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</si>
  <si>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</si>
  <si>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</si>
  <si>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</si>
  <si>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</si>
  <si>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</si>
  <si>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</si>
  <si>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</si>
  <si>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</si>
  <si>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</si>
  <si>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</si>
  <si>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</si>
  <si>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</si>
  <si>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</si>
  <si>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</si>
  <si>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</si>
  <si>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</si>
  <si>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</si>
  <si>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</si>
  <si>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</si>
  <si>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</si>
  <si>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</si>
  <si>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</si>
  <si>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</si>
  <si>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</si>
  <si>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</si>
  <si>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</si>
  <si>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</si>
  <si>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</si>
  <si>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</si>
  <si>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</si>
  <si>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</si>
  <si>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</si>
  <si>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</si>
  <si>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</si>
  <si>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</si>
  <si>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</si>
  <si>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</si>
  <si>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</si>
  <si>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</si>
  <si>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</si>
  <si>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</si>
  <si>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</si>
  <si>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</si>
  <si>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</si>
  <si>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</si>
  <si>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</si>
  <si>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</si>
  <si>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</si>
  <si>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</si>
  <si>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</si>
  <si>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</si>
  <si>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</si>
  <si>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</si>
  <si>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</si>
  <si>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</si>
  <si>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</si>
  <si>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</si>
  <si>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</si>
  <si>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</si>
  <si>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</si>
  <si>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</si>
  <si>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</si>
  <si>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</si>
  <si>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</si>
  <si>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</si>
  <si>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</si>
  <si>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</si>
  <si>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</si>
  <si>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</si>
  <si>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</si>
  <si>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</si>
  <si>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</si>
  <si>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</si>
  <si>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</si>
  <si>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</si>
  <si>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</si>
  <si>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</si>
  <si>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</si>
  <si>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</si>
  <si>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</si>
  <si>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</si>
  <si>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</si>
  <si>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</si>
  <si>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</si>
  <si>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</si>
  <si>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</si>
  <si>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</si>
  <si>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</si>
  <si>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</si>
  <si>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</si>
  <si>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</si>
  <si>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</si>
  <si>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</si>
  <si>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</si>
  <si>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</si>
  <si>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</si>
  <si>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</si>
  <si>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</si>
  <si>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</si>
  <si>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</si>
  <si>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</si>
  <si>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</si>
  <si>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</si>
  <si>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</si>
  <si>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</si>
  <si>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</si>
  <si>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</si>
  <si>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</si>
  <si>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</si>
  <si>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</si>
  <si>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</si>
  <si>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</si>
  <si>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</si>
  <si>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</si>
  <si>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</si>
  <si>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</si>
  <si>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</si>
  <si>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</si>
  <si>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</si>
  <si>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</si>
  <si>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</si>
  <si>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</si>
  <si>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</si>
  <si>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</si>
  <si>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</si>
  <si>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</si>
  <si>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</si>
  <si>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</si>
  <si>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</si>
  <si>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</si>
  <si>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</si>
  <si>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</si>
  <si>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</si>
  <si>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</si>
  <si>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</si>
  <si>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</si>
  <si>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</si>
  <si>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</si>
  <si>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</si>
  <si>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</si>
  <si>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</si>
  <si>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</si>
  <si>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</si>
  <si>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</si>
  <si>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</si>
  <si>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</si>
  <si>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</si>
  <si>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</si>
  <si>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</si>
  <si>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</si>
  <si>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</si>
  <si>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</si>
  <si>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</si>
  <si>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</si>
  <si>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</si>
  <si>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</si>
  <si>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</si>
  <si>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</si>
  <si>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</si>
  <si>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</si>
  <si>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</si>
  <si>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</si>
  <si>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</si>
  <si>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</si>
  <si>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</si>
  <si>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</si>
  <si>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</si>
  <si>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</si>
  <si>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</si>
  <si>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</si>
  <si>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</si>
  <si>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</si>
  <si>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</si>
  <si>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</si>
  <si>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</si>
  <si>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</si>
  <si>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</si>
  <si>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</si>
  <si>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</si>
  <si>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</si>
  <si>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</si>
  <si>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</si>
  <si>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</si>
  <si>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</si>
  <si>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</si>
  <si>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</si>
  <si>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</si>
  <si>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</si>
  <si>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</si>
  <si>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</si>
  <si>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</si>
  <si>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</si>
  <si>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</si>
  <si>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</si>
  <si>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</si>
  <si>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</si>
  <si>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</si>
  <si>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</si>
  <si>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</si>
  <si>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</si>
  <si>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</si>
  <si>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</si>
  <si>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</si>
  <si>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</si>
  <si>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</si>
  <si>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</si>
  <si>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</si>
  <si>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</si>
  <si>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</si>
  <si>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</si>
  <si>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</si>
  <si>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</si>
  <si>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</si>
  <si>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</si>
  <si>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</si>
  <si>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</si>
  <si>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</si>
  <si>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</si>
  <si>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</si>
  <si>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</si>
  <si>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</si>
  <si>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</si>
  <si>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</si>
  <si>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</si>
  <si>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</si>
  <si>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</si>
  <si>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</si>
  <si>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</si>
  <si>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</si>
  <si>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</si>
  <si>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</si>
  <si>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</si>
  <si>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</si>
  <si>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</si>
  <si>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</si>
  <si>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</si>
  <si>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</si>
  <si>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</si>
  <si>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</si>
  <si>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</si>
  <si>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</si>
  <si>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</si>
  <si>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</si>
  <si>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</si>
  <si>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</si>
  <si>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</si>
  <si>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</si>
  <si>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</si>
  <si>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</si>
  <si>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</si>
  <si>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</si>
  <si>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</si>
  <si>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</si>
  <si>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</si>
  <si>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</si>
  <si>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</si>
  <si>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</si>
  <si>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</si>
  <si>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</si>
  <si>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</si>
  <si>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</si>
  <si>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</si>
  <si>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</si>
  <si>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</si>
  <si>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</si>
  <si>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</si>
  <si>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</si>
  <si>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</si>
  <si>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</si>
  <si>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</si>
  <si>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</si>
  <si>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</si>
  <si>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</si>
  <si>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</si>
  <si>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</si>
  <si>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</si>
  <si>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</si>
  <si>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</si>
  <si>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</si>
  <si>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</si>
  <si>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</si>
  <si>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</si>
  <si>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</si>
  <si>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</si>
  <si>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</si>
  <si>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</si>
  <si>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</si>
  <si>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</si>
  <si>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</si>
  <si>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</si>
  <si>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</si>
  <si>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</si>
  <si>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</si>
  <si>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</si>
  <si>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</si>
  <si>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</si>
  <si>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</si>
  <si>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</si>
  <si>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</si>
  <si>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</si>
  <si>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</si>
  <si>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</si>
  <si>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</si>
  <si>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</si>
  <si>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</si>
  <si>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</si>
  <si>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</si>
  <si>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</si>
  <si>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</si>
  <si>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</si>
  <si>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</si>
  <si>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</si>
  <si>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</si>
  <si>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</si>
  <si>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</si>
  <si>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</si>
  <si>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</si>
  <si>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</si>
  <si>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</si>
  <si>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</si>
  <si>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</si>
  <si>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</si>
  <si>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</si>
  <si>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</si>
  <si>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</si>
  <si>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</si>
  <si>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</si>
  <si>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</si>
  <si>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</si>
  <si>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</si>
  <si>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</si>
  <si>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</si>
  <si>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</si>
  <si>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</si>
  <si>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</si>
  <si>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</si>
  <si>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</si>
  <si>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</si>
  <si>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</si>
  <si>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</si>
  <si>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</si>
  <si>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</si>
  <si>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</si>
  <si>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</si>
  <si>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</si>
  <si>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</si>
  <si>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</si>
  <si>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</si>
  <si>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</si>
  <si>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</si>
  <si>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</si>
  <si>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</si>
  <si>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</si>
  <si>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</si>
  <si>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</si>
  <si>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</si>
  <si>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</si>
  <si>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</si>
  <si>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</si>
  <si>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</si>
  <si>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</si>
  <si>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</si>
  <si>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</si>
  <si>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</si>
  <si>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</si>
  <si>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</si>
  <si>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</si>
  <si>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</si>
  <si>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</si>
  <si>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</si>
  <si>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</si>
  <si>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</si>
  <si>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</si>
  <si>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</si>
  <si>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</si>
  <si>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</si>
  <si>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</si>
  <si>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</si>
  <si>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</si>
  <si>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</si>
  <si>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</si>
  <si>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</si>
  <si>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</si>
  <si>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</si>
  <si>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</si>
  <si>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</si>
  <si>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</si>
  <si>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</si>
  <si>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</si>
  <si>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</si>
  <si>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</si>
  <si>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</si>
  <si>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</si>
  <si>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</si>
  <si>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</si>
  <si>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</si>
  <si>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</si>
  <si>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</si>
  <si>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</si>
  <si>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</si>
  <si>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</si>
  <si>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</si>
  <si>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</si>
  <si>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</si>
  <si>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</si>
  <si>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</si>
  <si>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</si>
  <si>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</si>
  <si>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</si>
  <si>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</si>
  <si>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</si>
  <si>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</si>
  <si>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</si>
  <si>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</si>
  <si>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</si>
  <si>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</si>
  <si>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</si>
  <si>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</si>
  <si>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</si>
  <si>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</si>
  <si>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</si>
  <si>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</si>
  <si>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</si>
  <si>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</si>
  <si>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</si>
  <si>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</si>
  <si>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</si>
  <si>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</si>
  <si>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</si>
  <si>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</si>
  <si>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</si>
  <si>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</si>
  <si>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</si>
  <si>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</si>
  <si>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</si>
  <si>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</si>
  <si>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</si>
  <si>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</si>
  <si>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</si>
  <si>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</si>
  <si>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</si>
  <si>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</si>
  <si>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</si>
  <si>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</si>
  <si>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</si>
  <si>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</si>
  <si>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</si>
  <si>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</si>
  <si>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</si>
  <si>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</si>
  <si>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</si>
  <si>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</si>
  <si>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</si>
  <si>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</si>
  <si>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</si>
  <si>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</si>
  <si>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</si>
  <si>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</si>
  <si>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</si>
  <si>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</si>
  <si>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</si>
  <si>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</si>
  <si>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</si>
  <si>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</si>
  <si>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</si>
  <si>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</si>
  <si>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</si>
  <si>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</si>
  <si>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</si>
  <si>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</si>
  <si>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</si>
  <si>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</si>
  <si>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</si>
  <si>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</si>
  <si>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</si>
  <si>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</si>
  <si>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</si>
  <si>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</si>
  <si>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</si>
  <si>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</si>
  <si>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</si>
  <si>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</si>
  <si>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</si>
  <si>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</si>
  <si>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</si>
  <si>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</si>
  <si>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</si>
  <si>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</si>
  <si>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</si>
  <si>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</si>
  <si>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</si>
  <si>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</si>
  <si>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</si>
  <si>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</si>
  <si>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</si>
  <si>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</si>
  <si>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</si>
  <si>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</si>
  <si>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</si>
  <si>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</si>
  <si>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</si>
  <si>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</si>
  <si>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</si>
  <si>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</si>
  <si>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</si>
  <si>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</si>
  <si>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</si>
  <si>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</si>
  <si>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</si>
  <si>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</si>
  <si>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</si>
  <si>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</si>
  <si>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</si>
  <si>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</si>
  <si>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</si>
  <si>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</si>
  <si>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</si>
  <si>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</si>
  <si>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</si>
  <si>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</si>
  <si>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</si>
  <si>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</si>
  <si>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</si>
  <si>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</si>
  <si>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</si>
  <si>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</si>
  <si>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</si>
  <si>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</si>
  <si>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</si>
  <si>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</si>
  <si>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</si>
  <si>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</si>
  <si>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</si>
  <si>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</si>
  <si>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</si>
  <si>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</si>
  <si>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</si>
  <si>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</si>
  <si>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</si>
  <si>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</si>
  <si>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</si>
  <si>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</si>
  <si>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</si>
  <si>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</si>
  <si>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</si>
  <si>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</si>
  <si>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</si>
  <si>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</si>
  <si>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</si>
  <si>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</si>
  <si>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</si>
  <si>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</si>
  <si>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</si>
  <si>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</si>
  <si>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</si>
  <si>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</si>
  <si>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</si>
  <si>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</si>
  <si>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</si>
  <si>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</si>
  <si>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</si>
  <si>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</si>
  <si>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</si>
  <si>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</si>
  <si>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</si>
  <si>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</si>
  <si>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</si>
  <si>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</si>
  <si>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</si>
  <si>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</si>
  <si>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</si>
  <si>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</si>
  <si>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</si>
  <si>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</si>
  <si>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</si>
  <si>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</si>
  <si>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</si>
  <si>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</si>
  <si>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</si>
  <si>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</si>
  <si>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</si>
  <si>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</si>
  <si>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</si>
  <si>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</si>
  <si>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</si>
  <si>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</si>
  <si>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</si>
  <si>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</si>
  <si>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</si>
  <si>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</si>
  <si>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</si>
  <si>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</si>
  <si>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</si>
  <si>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</si>
  <si>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</si>
  <si>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</si>
  <si>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</si>
  <si>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</si>
  <si>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</si>
  <si>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</si>
  <si>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</si>
  <si>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</si>
  <si>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</si>
  <si>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</si>
  <si>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</si>
  <si>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</si>
  <si>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</si>
  <si>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</si>
  <si>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</si>
  <si>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</si>
  <si>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</si>
  <si>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</si>
  <si>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</si>
  <si>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</si>
  <si>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</si>
  <si>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</si>
  <si>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</si>
  <si>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</si>
  <si>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</si>
  <si>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</si>
  <si>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</si>
  <si>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</si>
  <si>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</si>
  <si>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</si>
  <si>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</si>
  <si>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</si>
  <si>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</si>
  <si>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</si>
  <si>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</si>
  <si>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</si>
  <si>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</si>
  <si>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</si>
  <si>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</si>
  <si>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</si>
  <si>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</si>
  <si>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</si>
  <si>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</si>
  <si>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</si>
  <si>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</si>
  <si>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</si>
  <si>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</si>
  <si>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</si>
  <si>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</si>
  <si>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</si>
  <si>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</si>
  <si>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</si>
  <si>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</si>
  <si>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</si>
  <si>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</si>
  <si>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</si>
  <si>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</si>
  <si>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</si>
  <si>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</si>
  <si>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</si>
  <si>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</si>
  <si>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</si>
  <si>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</si>
  <si>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</si>
  <si>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</si>
  <si>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</si>
  <si>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</si>
  <si>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</si>
  <si>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</si>
  <si>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</si>
  <si>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</si>
  <si>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</si>
  <si>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</si>
  <si>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</si>
  <si>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</si>
  <si>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</si>
  <si>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</si>
  <si>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</si>
  <si>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</si>
  <si>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</si>
  <si>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</si>
  <si>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</si>
  <si>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</si>
  <si>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</si>
  <si>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</si>
  <si>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</si>
  <si>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</si>
  <si>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</si>
  <si>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</si>
  <si>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</si>
  <si>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</si>
  <si>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</si>
  <si>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</si>
  <si>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</si>
  <si>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</si>
  <si>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</si>
  <si>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</si>
  <si>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</si>
  <si>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</si>
  <si>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</si>
  <si>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</si>
  <si>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</si>
  <si>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</si>
  <si>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</si>
  <si>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</si>
  <si>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</si>
  <si>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</si>
  <si>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</si>
  <si>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</si>
  <si>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</si>
  <si>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</si>
  <si>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</si>
  <si>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</si>
  <si>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</si>
  <si>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</si>
  <si>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</si>
  <si>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</si>
  <si>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</si>
  <si>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</si>
  <si>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</si>
  <si>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</si>
  <si>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</si>
  <si>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</si>
  <si>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</si>
  <si>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</si>
  <si>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</si>
  <si>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</si>
  <si>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</si>
  <si>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</si>
  <si>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</si>
  <si>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</si>
  <si>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</si>
  <si>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</si>
  <si>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</si>
  <si>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</si>
  <si>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</si>
  <si>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</si>
  <si>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</si>
  <si>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</si>
  <si>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</si>
  <si>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</si>
  <si>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</si>
  <si>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</si>
  <si>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</si>
  <si>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</si>
  <si>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</si>
  <si>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</si>
  <si>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</si>
  <si>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</si>
  <si>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</si>
  <si>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</si>
  <si>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</si>
  <si>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</si>
  <si>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</si>
  <si>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</si>
  <si>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</si>
  <si>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</si>
  <si>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</si>
  <si>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</si>
  <si>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</si>
  <si>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</si>
  <si>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</si>
  <si>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</si>
  <si>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</si>
  <si>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</si>
  <si>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</si>
  <si>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</si>
  <si>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</si>
  <si>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</si>
  <si>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</si>
  <si>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</si>
  <si>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</si>
  <si>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</si>
  <si>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</si>
  <si>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</si>
  <si>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</si>
  <si>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</si>
  <si>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</si>
  <si>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</si>
  <si>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</si>
  <si>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</si>
  <si>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</si>
  <si>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</si>
  <si>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</si>
  <si>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</si>
  <si>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</si>
  <si>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</si>
  <si>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</si>
  <si>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</si>
  <si>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</si>
  <si>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</si>
  <si>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</si>
  <si>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</si>
  <si>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</si>
  <si>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</si>
  <si>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</si>
  <si>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</si>
  <si>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</si>
  <si>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</si>
  <si>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</si>
  <si>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</si>
  <si>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</si>
  <si>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</si>
  <si>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</si>
  <si>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</si>
  <si>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</si>
  <si>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</si>
  <si>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</si>
  <si>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</si>
  <si>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</si>
  <si>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</si>
  <si>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</si>
  <si>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</si>
  <si>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</si>
  <si>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</si>
  <si>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</si>
  <si>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</si>
  <si>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</si>
  <si>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</si>
  <si>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</si>
  <si>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</si>
  <si>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</si>
  <si>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</si>
  <si>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</si>
  <si>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</si>
  <si>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</si>
  <si>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</si>
  <si>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</si>
  <si>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</si>
  <si>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</si>
  <si>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</si>
  <si>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</si>
  <si>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</si>
  <si>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</si>
  <si>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</si>
  <si>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</si>
  <si>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</si>
  <si>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</si>
  <si>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</si>
  <si>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</si>
  <si>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</si>
  <si>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</si>
  <si>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</si>
  <si>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</si>
  <si>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</si>
  <si>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</si>
  <si>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</si>
  <si>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</si>
  <si>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</si>
  <si>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</si>
  <si>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</si>
  <si>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</si>
  <si>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</si>
  <si>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</si>
  <si>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</si>
  <si>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</si>
  <si>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</si>
  <si>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</si>
  <si>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</si>
  <si>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</si>
  <si>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</si>
  <si>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</si>
  <si>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</si>
  <si>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</si>
  <si>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</si>
  <si>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</si>
  <si>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</si>
  <si>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</si>
  <si>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</si>
  <si>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</si>
  <si>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</si>
  <si>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</si>
  <si>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</si>
  <si>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</si>
  <si>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</si>
  <si>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</si>
  <si>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</si>
  <si>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</si>
  <si>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</si>
  <si>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</si>
  <si>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</si>
  <si>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</si>
  <si>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</si>
  <si>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</si>
  <si>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</si>
  <si>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</si>
  <si>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</si>
  <si>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</si>
  <si>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</si>
  <si>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</si>
  <si>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</si>
  <si>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</si>
  <si>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</si>
  <si>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</si>
  <si>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</si>
  <si>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</si>
  <si>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</si>
  <si>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</si>
  <si>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</si>
  <si>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</si>
  <si>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</si>
  <si>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</si>
  <si>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</si>
  <si>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</si>
  <si>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</si>
  <si>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</si>
  <si>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</si>
  <si>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</si>
  <si>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</si>
  <si>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</si>
  <si>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</si>
  <si>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</si>
  <si>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</si>
  <si>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</si>
  <si>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</si>
  <si>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</si>
  <si>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</si>
  <si>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</si>
  <si>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</si>
  <si>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</si>
  <si>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</si>
  <si>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</si>
  <si>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</si>
  <si>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</si>
  <si>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</si>
  <si>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</si>
  <si>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</si>
  <si>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</si>
  <si>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</si>
  <si>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</si>
  <si>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</si>
  <si>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</si>
  <si>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</si>
  <si>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</si>
  <si>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</si>
  <si>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</si>
  <si>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</si>
  <si>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</si>
  <si>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</si>
  <si>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</si>
  <si>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</si>
  <si>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</si>
  <si>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</si>
  <si>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</si>
  <si>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</si>
  <si>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</si>
  <si>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</si>
  <si>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</si>
  <si>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</si>
  <si>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</si>
  <si>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</si>
  <si>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</si>
  <si>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</si>
  <si>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</si>
  <si>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</si>
  <si>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</si>
  <si>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</si>
  <si>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</si>
  <si>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</si>
  <si>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</si>
  <si>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</si>
  <si>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</si>
  <si>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</si>
  <si>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</si>
  <si>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</si>
  <si>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</si>
  <si>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</si>
  <si>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</si>
  <si>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</si>
  <si>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</si>
  <si>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</si>
  <si>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</si>
  <si>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</si>
  <si>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</si>
  <si>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</si>
  <si>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</si>
  <si>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</si>
  <si>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</si>
  <si>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</si>
  <si>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</si>
  <si>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</si>
  <si>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</si>
  <si>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</si>
  <si>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</si>
  <si>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</si>
  <si>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</si>
  <si>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</si>
  <si>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</si>
  <si>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</si>
  <si>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</si>
  <si>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</si>
  <si>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</si>
  <si>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</si>
  <si>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</si>
  <si>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</si>
  <si>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</si>
  <si>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</si>
  <si>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</si>
  <si>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</si>
  <si>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</si>
  <si>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</si>
  <si>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</si>
  <si>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</si>
  <si>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</si>
  <si>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</si>
  <si>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</si>
  <si>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</si>
  <si>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</si>
  <si>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</si>
  <si>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</si>
  <si>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</si>
  <si>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</si>
  <si>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</si>
  <si>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</si>
  <si>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</si>
  <si>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</si>
  <si>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</si>
  <si>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</si>
  <si>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</si>
  <si>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</si>
  <si>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</si>
  <si>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</si>
  <si>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</si>
  <si>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</si>
  <si>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</si>
  <si>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</si>
  <si>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</si>
  <si>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</si>
  <si>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</si>
  <si>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</si>
  <si>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</si>
  <si>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</si>
  <si>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</si>
  <si>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</si>
  <si>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</si>
  <si>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</si>
  <si>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</si>
  <si>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</si>
  <si>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</si>
  <si>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</si>
  <si>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</si>
  <si>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</si>
  <si>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</si>
  <si>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</si>
  <si>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</si>
  <si>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</si>
  <si>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</si>
  <si>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</si>
  <si>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</si>
  <si>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</si>
  <si>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</si>
  <si>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</si>
  <si>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</si>
  <si>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</si>
  <si>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</si>
  <si>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</si>
  <si>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</si>
  <si>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</si>
  <si>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</si>
  <si>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</si>
  <si>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</si>
  <si>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</si>
  <si>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</si>
  <si>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</si>
  <si>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</si>
  <si>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</si>
  <si>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</si>
  <si>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</si>
  <si>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</si>
  <si>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</si>
  <si>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</si>
  <si>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</si>
  <si>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</si>
  <si>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</si>
  <si>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</si>
  <si>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</si>
  <si>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</si>
  <si>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</si>
  <si>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</si>
  <si>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</si>
  <si>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</si>
  <si>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</si>
  <si>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</si>
  <si>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</si>
  <si>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</si>
  <si>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</si>
  <si>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</si>
  <si>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</si>
  <si>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</si>
  <si>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</si>
  <si>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</si>
  <si>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</si>
  <si>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</si>
  <si>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</si>
  <si>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</si>
  <si>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</si>
  <si>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</si>
  <si>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</si>
  <si>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</si>
  <si>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</si>
  <si>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</si>
  <si>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</si>
  <si>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</si>
  <si>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</si>
  <si>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</si>
  <si>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</si>
  <si>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</si>
  <si>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</si>
  <si>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</si>
  <si>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</si>
  <si>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</si>
  <si>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</si>
  <si>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</si>
  <si>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</si>
  <si>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</si>
  <si>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</si>
  <si>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</si>
  <si>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</si>
  <si>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</si>
  <si>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</si>
  <si>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</si>
  <si>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</si>
  <si>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</si>
  <si>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</si>
  <si>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</si>
  <si>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</si>
  <si>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</si>
  <si>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</si>
  <si>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</si>
  <si>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</si>
  <si>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</si>
  <si>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</si>
  <si>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</si>
  <si>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</si>
  <si>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</si>
  <si>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</si>
  <si>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</si>
  <si>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</si>
  <si>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</si>
  <si>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</si>
  <si>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</si>
  <si>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</si>
  <si>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</si>
  <si>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</si>
  <si>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</si>
  <si>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</si>
  <si>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</si>
  <si>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</si>
  <si>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</si>
  <si>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</si>
  <si>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</si>
  <si>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</si>
  <si>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</si>
  <si>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</si>
  <si>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</si>
  <si>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</si>
  <si>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</si>
  <si>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</si>
  <si>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</si>
  <si>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</si>
  <si>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</si>
  <si>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</si>
  <si>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</si>
  <si>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</si>
  <si>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</si>
  <si>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</si>
  <si>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</si>
  <si>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</si>
  <si>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</si>
  <si>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</si>
  <si>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</si>
  <si>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</si>
  <si>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</si>
  <si>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</si>
  <si>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</si>
  <si>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</si>
  <si>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</si>
  <si>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</si>
  <si>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</si>
  <si>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</si>
  <si>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</si>
  <si>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</si>
  <si>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</si>
  <si>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</si>
  <si>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</si>
  <si>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</si>
  <si>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</si>
  <si>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</si>
  <si>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</si>
  <si>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</si>
  <si>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</si>
  <si>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</si>
  <si>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</si>
  <si>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</si>
  <si>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</si>
  <si>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</si>
  <si>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</si>
  <si>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</si>
  <si>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</si>
  <si>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</si>
  <si>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</si>
  <si>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</si>
  <si>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</si>
  <si>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</si>
  <si>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</si>
  <si>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</si>
  <si>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</si>
  <si>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</si>
  <si>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</si>
  <si>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</si>
  <si>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</si>
  <si>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</si>
  <si>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</si>
  <si>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</si>
  <si>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</si>
  <si>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</si>
  <si>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</si>
  <si>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</si>
  <si>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</si>
  <si>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</si>
  <si>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</si>
  <si>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</si>
  <si>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</si>
  <si>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</si>
  <si>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</si>
  <si>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</si>
  <si>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</si>
  <si>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</si>
  <si>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</si>
  <si>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</si>
  <si>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</si>
  <si>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</si>
  <si>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</si>
  <si>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</si>
  <si>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</si>
  <si>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</si>
  <si>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</si>
  <si>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</si>
  <si>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</si>
  <si>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</si>
  <si>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</si>
  <si>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</si>
  <si>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</si>
  <si>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</si>
  <si>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</si>
  <si>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</si>
  <si>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</si>
  <si>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</si>
  <si>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</si>
  <si>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</si>
  <si>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</si>
  <si>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</si>
  <si>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</si>
  <si>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</si>
  <si>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</si>
  <si>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</si>
  <si>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</si>
  <si>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</si>
  <si>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</si>
  <si>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</si>
  <si>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</si>
  <si>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</si>
  <si>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</si>
  <si>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</si>
  <si>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</si>
  <si>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</si>
  <si>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</si>
  <si>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</si>
  <si>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</si>
  <si>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</si>
  <si>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</si>
  <si>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</si>
  <si>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</si>
  <si>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</si>
  <si>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</si>
  <si>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</si>
  <si>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</si>
  <si>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</si>
  <si>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</si>
  <si>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</si>
  <si>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</si>
  <si>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</si>
  <si>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</si>
  <si>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</si>
  <si>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</si>
  <si>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</si>
  <si>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</si>
  <si>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</si>
  <si>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</si>
  <si>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</si>
  <si>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</si>
  <si>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</si>
  <si>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</si>
  <si>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</si>
  <si>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</si>
  <si>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</si>
  <si>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</si>
  <si>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</si>
  <si>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</si>
  <si>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</si>
  <si>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</si>
  <si>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</si>
  <si>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</si>
  <si>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</si>
  <si>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</si>
  <si>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</si>
  <si>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</si>
  <si>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</si>
  <si>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</si>
  <si>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</si>
  <si>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</si>
  <si>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</si>
  <si>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</si>
  <si>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</si>
  <si>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</si>
  <si>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</si>
  <si>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</si>
  <si>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</si>
  <si>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</si>
  <si>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</si>
  <si>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</si>
  <si>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</si>
  <si>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</si>
  <si>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</si>
  <si>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</si>
  <si>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</si>
  <si>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</si>
  <si>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</si>
  <si>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</si>
  <si>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</si>
  <si>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</si>
  <si>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</si>
  <si>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</si>
  <si>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</si>
  <si>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</si>
  <si>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</si>
  <si>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</si>
  <si>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</si>
  <si>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</si>
  <si>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</si>
  <si>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</si>
  <si>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</si>
  <si>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</si>
  <si>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</si>
  <si>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</si>
  <si>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</si>
  <si>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</si>
  <si>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</si>
  <si>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</si>
  <si>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</si>
  <si>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</si>
  <si>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</si>
  <si>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</si>
  <si>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</si>
  <si>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</si>
  <si>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</si>
  <si>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</si>
  <si>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</si>
  <si>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</si>
  <si>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</si>
  <si>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</si>
  <si>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</si>
  <si>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</si>
  <si>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</si>
  <si>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</si>
  <si>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</si>
  <si>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</si>
  <si>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</si>
  <si>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</si>
  <si>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</si>
  <si>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</si>
  <si>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</si>
  <si>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</si>
  <si>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</si>
  <si>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</si>
  <si>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</si>
  <si>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</si>
  <si>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</si>
  <si>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</si>
  <si>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</si>
  <si>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</si>
  <si>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</si>
  <si>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</si>
  <si>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</si>
  <si>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</si>
  <si>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</si>
  <si>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</si>
  <si>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</si>
  <si>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</si>
  <si>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</si>
  <si>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</si>
  <si>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</si>
  <si>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</si>
  <si>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</si>
  <si>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</si>
  <si>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</si>
  <si>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</si>
  <si>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</si>
  <si>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</si>
  <si>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</si>
  <si>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</si>
  <si>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</si>
  <si>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</si>
  <si>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</si>
  <si>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</si>
  <si>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</si>
  <si>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</si>
  <si>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</si>
  <si>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</si>
  <si>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</si>
  <si>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</si>
  <si>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</si>
  <si>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</si>
  <si>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</si>
  <si>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</si>
  <si>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</si>
  <si>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</si>
  <si>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</si>
  <si>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</si>
  <si>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</si>
  <si>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</si>
  <si>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</si>
  <si>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</si>
  <si>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</si>
  <si>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</si>
  <si>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</si>
  <si>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</si>
  <si>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</si>
  <si>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</si>
  <si>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</si>
  <si>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</si>
  <si>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</si>
  <si>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</si>
  <si>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</si>
  <si>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</si>
  <si>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</si>
  <si>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</si>
  <si>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</si>
  <si>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</si>
  <si>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</si>
  <si>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</si>
  <si>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</si>
  <si>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</si>
  <si>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</si>
  <si>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</si>
  <si>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</si>
  <si>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</si>
  <si>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</si>
  <si>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</si>
  <si>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</si>
  <si>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</si>
  <si>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</si>
  <si>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</si>
  <si>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</si>
  <si>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</si>
  <si>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</si>
  <si>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</si>
  <si>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</si>
  <si>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</si>
  <si>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</si>
  <si>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</si>
  <si>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</si>
  <si>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</si>
  <si>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</si>
  <si>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</si>
  <si>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</si>
  <si>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</si>
  <si>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</si>
  <si>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</si>
  <si>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</si>
  <si>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</si>
  <si>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</si>
  <si>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</si>
  <si>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</si>
  <si>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</si>
  <si>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</si>
  <si>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</si>
  <si>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</si>
  <si>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</si>
  <si>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</si>
  <si>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</si>
  <si>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</si>
  <si>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</si>
  <si>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</si>
  <si>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</si>
  <si>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</si>
  <si>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</si>
  <si>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</si>
  <si>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</si>
  <si>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</si>
  <si>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</si>
  <si>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</si>
  <si>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</si>
  <si>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</si>
  <si>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</si>
  <si>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</si>
  <si>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</si>
  <si>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</si>
  <si>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</si>
  <si>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</si>
  <si>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</si>
  <si>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</si>
  <si>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</si>
  <si>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</si>
  <si>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</si>
  <si>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</si>
  <si>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</si>
  <si>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</si>
  <si>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</si>
  <si>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</si>
  <si>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</si>
  <si>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</si>
  <si>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</si>
  <si>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</si>
  <si>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</si>
  <si>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</si>
  <si>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</si>
  <si>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</si>
  <si>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</si>
  <si>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</si>
  <si>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</si>
  <si>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</si>
  <si>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</si>
  <si>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</si>
  <si>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</si>
  <si>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</si>
  <si>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</si>
  <si>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</si>
  <si>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</si>
  <si>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</si>
  <si>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</si>
  <si>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</si>
  <si>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</si>
  <si>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</si>
  <si>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</si>
  <si>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</si>
  <si>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</si>
  <si>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</si>
  <si>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</si>
  <si>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</si>
  <si>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</si>
  <si>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</si>
  <si>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</si>
  <si>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</si>
  <si>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</si>
  <si>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</si>
  <si>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</si>
  <si>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</si>
  <si>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</si>
  <si>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</si>
  <si>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</si>
  <si>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</si>
  <si>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</si>
  <si>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</si>
  <si>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</si>
  <si>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</si>
  <si>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</si>
  <si>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</si>
  <si>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</si>
  <si>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</si>
  <si>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</si>
  <si>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</si>
  <si>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</si>
  <si>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</si>
  <si>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</si>
  <si>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</si>
  <si>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</si>
  <si>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</si>
  <si>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</si>
  <si>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</si>
  <si>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</si>
  <si>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</si>
  <si>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</si>
  <si>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</si>
  <si>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</si>
  <si>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</si>
  <si>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</si>
  <si>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</si>
  <si>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</si>
  <si>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</si>
  <si>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</si>
  <si>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</si>
  <si>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</si>
  <si>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</si>
  <si>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</si>
  <si>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</si>
  <si>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</si>
  <si>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</si>
  <si>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</si>
  <si>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</si>
  <si>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</si>
  <si>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</si>
  <si>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</si>
  <si>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</si>
  <si>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</si>
  <si>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</si>
  <si>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</si>
  <si>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</si>
  <si>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</si>
  <si>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</si>
  <si>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</si>
  <si>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</si>
  <si>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</si>
  <si>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</si>
  <si>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</si>
  <si>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</si>
  <si>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</si>
  <si>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</si>
  <si>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</si>
  <si>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</si>
  <si>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</si>
  <si>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</si>
  <si>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</si>
  <si>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</si>
  <si>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</si>
  <si>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</si>
  <si>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</si>
  <si>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</si>
  <si>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</si>
  <si>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</si>
  <si>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</si>
  <si>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</si>
  <si>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</si>
  <si>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</si>
  <si>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</si>
  <si>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</si>
  <si>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</si>
  <si>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</si>
  <si>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</si>
  <si>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</si>
  <si>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</si>
  <si>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</si>
  <si>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</si>
  <si>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</si>
  <si>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</si>
  <si>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</si>
  <si>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</si>
  <si>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</si>
  <si>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</si>
  <si>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</si>
  <si>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</si>
  <si>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</si>
  <si>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</si>
  <si>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</si>
  <si>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</si>
  <si>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</si>
  <si>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</si>
  <si>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</si>
  <si>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</si>
  <si>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</si>
  <si>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</si>
  <si>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</si>
  <si>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</si>
  <si>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</si>
  <si>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</si>
  <si>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</si>
  <si>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</si>
  <si>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</si>
  <si>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</si>
  <si>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</si>
  <si>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</si>
  <si>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</si>
  <si>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</si>
  <si>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</si>
  <si>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</si>
  <si>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</si>
  <si>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</si>
  <si>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</si>
  <si>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</si>
  <si>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</si>
  <si>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</si>
  <si>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</si>
  <si>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</si>
  <si>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</si>
  <si>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</si>
  <si>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</si>
  <si>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</si>
  <si>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</si>
  <si>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</si>
  <si>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</si>
  <si>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</si>
  <si>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</si>
  <si>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</si>
  <si>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</si>
  <si>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</si>
  <si>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</si>
  <si>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</si>
  <si>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</si>
  <si>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</si>
  <si>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</si>
  <si>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</si>
  <si>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</si>
  <si>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</si>
  <si>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</si>
  <si>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</si>
  <si>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</si>
  <si>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</si>
  <si>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</si>
  <si>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</si>
  <si>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</si>
  <si>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</si>
  <si>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</si>
  <si>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</si>
  <si>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</si>
  <si>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</si>
  <si>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</si>
  <si>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</si>
  <si>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</si>
  <si>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</si>
  <si>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</si>
  <si>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</si>
  <si>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</si>
  <si>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</si>
  <si>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</si>
  <si>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</si>
  <si>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</si>
  <si>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</si>
  <si>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</si>
  <si>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</si>
  <si>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</si>
  <si>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</si>
  <si>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</si>
  <si>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</si>
  <si>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</si>
  <si>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</si>
  <si>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</si>
  <si>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</si>
  <si>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</si>
  <si>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</si>
  <si>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</si>
  <si>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</si>
  <si>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</si>
  <si>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</si>
  <si>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</si>
  <si>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</si>
  <si>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</si>
  <si>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</si>
  <si>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</si>
  <si>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</si>
  <si>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</si>
  <si>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</si>
  <si>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</si>
  <si>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</si>
  <si>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</si>
  <si>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</si>
  <si>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</si>
  <si>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</si>
  <si>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</si>
  <si>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</si>
  <si>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</si>
  <si>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</si>
  <si>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</si>
  <si>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</si>
  <si>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</si>
  <si>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</si>
  <si>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</si>
  <si>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</si>
  <si>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</si>
  <si>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</si>
  <si>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</si>
  <si>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</si>
  <si>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</si>
  <si>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</si>
  <si>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</si>
  <si>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</si>
  <si>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</si>
  <si>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</si>
  <si>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</si>
  <si>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</si>
  <si>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</si>
  <si>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</si>
  <si>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</si>
  <si>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</si>
  <si>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</si>
  <si>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</si>
  <si>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</si>
  <si>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</si>
  <si>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</si>
  <si>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</si>
  <si>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</si>
  <si>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</si>
  <si>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</si>
  <si>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</si>
  <si>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</si>
  <si>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</si>
  <si>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</si>
  <si>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</si>
  <si>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</si>
  <si>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</si>
  <si>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</si>
  <si>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</si>
  <si>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</si>
  <si>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</si>
  <si>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</si>
  <si>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</si>
  <si>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</si>
  <si>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</si>
  <si>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</si>
  <si>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</si>
  <si>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</si>
  <si>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</si>
  <si>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</si>
  <si>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</si>
  <si>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</si>
  <si>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</si>
  <si>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</si>
  <si>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</si>
  <si>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</si>
  <si>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</si>
  <si>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</si>
  <si>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</si>
  <si>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</si>
  <si>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</si>
  <si>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</si>
  <si>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</si>
  <si>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</si>
  <si>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</si>
  <si>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</si>
  <si>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</si>
  <si>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</si>
  <si>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</si>
  <si>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</si>
  <si>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</si>
  <si>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</si>
  <si>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</si>
  <si>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</si>
  <si>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</si>
  <si>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</si>
  <si>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</si>
  <si>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</si>
  <si>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</si>
  <si>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</si>
  <si>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</si>
  <si>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</si>
  <si>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</si>
  <si>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</si>
  <si>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</si>
  <si>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</si>
  <si>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</si>
  <si>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</si>
  <si>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</si>
  <si>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</si>
  <si>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</si>
  <si>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</si>
  <si>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</si>
  <si>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</si>
  <si>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</si>
  <si>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</si>
  <si>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</si>
  <si>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</si>
  <si>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</si>
  <si>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</si>
  <si>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</si>
  <si>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</si>
  <si>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</si>
  <si>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</si>
  <si>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</si>
  <si>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</si>
  <si>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</si>
  <si>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</si>
  <si>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</si>
  <si>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</si>
  <si>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</si>
  <si>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</si>
  <si>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</si>
  <si>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</si>
  <si>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</si>
  <si>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</si>
  <si>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</si>
  <si>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</si>
  <si>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</si>
  <si>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</si>
  <si>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</si>
  <si>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</si>
  <si>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</si>
  <si>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</si>
  <si>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</si>
  <si>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</si>
  <si>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</si>
  <si>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</si>
  <si>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</si>
  <si>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</si>
  <si>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</si>
  <si>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</si>
  <si>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</si>
  <si>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</si>
  <si>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</si>
  <si>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</si>
  <si>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</si>
  <si>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</si>
  <si>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</si>
  <si>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</si>
  <si>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</si>
  <si>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</si>
  <si>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</si>
  <si>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</si>
  <si>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</si>
  <si>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</si>
  <si>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</si>
  <si>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</si>
  <si>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</si>
  <si>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</si>
  <si>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</si>
  <si>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</si>
  <si>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</si>
  <si>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</si>
  <si>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</si>
  <si>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</si>
  <si>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</si>
  <si>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</si>
  <si>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</si>
  <si>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</si>
  <si>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</si>
  <si>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</si>
  <si>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</si>
  <si>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</si>
  <si>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</si>
  <si>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</si>
  <si>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</si>
  <si>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</si>
  <si>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</si>
  <si>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</si>
  <si>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</si>
  <si>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</si>
  <si>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</si>
  <si>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</si>
  <si>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</si>
  <si>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</si>
  <si>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</si>
  <si>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</si>
  <si>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</si>
  <si>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</si>
  <si>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</si>
  <si>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</si>
  <si>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</si>
  <si>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</si>
  <si>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</si>
  <si>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</si>
  <si>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</si>
  <si>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</si>
  <si>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</si>
  <si>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</si>
  <si>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</si>
  <si>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</si>
  <si>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</si>
  <si>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</si>
  <si>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</si>
  <si>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</si>
  <si>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</si>
  <si>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</si>
  <si>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</si>
  <si>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</si>
  <si>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</si>
  <si>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</si>
  <si>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</si>
  <si>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</si>
  <si>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</si>
  <si>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</si>
  <si>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</si>
  <si>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</si>
  <si>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</si>
  <si>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</si>
  <si>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</si>
  <si>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</si>
  <si>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</si>
  <si>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</si>
  <si>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</si>
  <si>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</si>
  <si>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</si>
  <si>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</si>
  <si>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</si>
  <si>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</si>
  <si>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</si>
  <si>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</si>
  <si>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</si>
  <si>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</si>
  <si>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</si>
  <si>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</si>
  <si>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</si>
  <si>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</si>
  <si>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</si>
  <si>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</si>
  <si>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</si>
  <si>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</si>
  <si>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</si>
  <si>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</si>
  <si>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</si>
  <si>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</si>
  <si>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</si>
  <si>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</si>
  <si>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</si>
  <si>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</si>
  <si>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</si>
  <si>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</si>
  <si>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</si>
  <si>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</si>
  <si>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</si>
  <si>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</si>
  <si>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</si>
  <si>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</si>
  <si>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</si>
  <si>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</si>
  <si>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</si>
  <si>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</si>
  <si>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</si>
  <si>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</si>
  <si>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</si>
  <si>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</si>
  <si>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</si>
  <si>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</si>
  <si>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</si>
  <si>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</si>
  <si>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</si>
  <si>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</si>
  <si>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</si>
  <si>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</si>
  <si>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</si>
  <si>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</si>
  <si>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</si>
  <si>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</si>
  <si>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</si>
  <si>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</si>
  <si>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</si>
  <si>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</si>
  <si>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</si>
  <si>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</si>
  <si>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</si>
  <si>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</si>
  <si>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</si>
  <si>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</si>
  <si>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</si>
  <si>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</si>
  <si>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</si>
  <si>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</si>
  <si>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</si>
  <si>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</si>
  <si>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</si>
  <si>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</si>
  <si>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</si>
  <si>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</si>
  <si>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</si>
  <si>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</si>
  <si>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</si>
  <si>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</si>
  <si>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</si>
  <si>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</si>
  <si>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</si>
  <si>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</si>
  <si>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</si>
  <si>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</si>
  <si>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</si>
  <si>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</si>
  <si>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</si>
  <si>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</si>
  <si>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</si>
  <si>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</si>
  <si>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</si>
  <si>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</si>
  <si>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</si>
  <si>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</si>
  <si>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</si>
  <si>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</si>
  <si>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</si>
  <si>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</si>
  <si>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</si>
  <si>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</si>
  <si>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</si>
  <si>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</si>
  <si>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</si>
  <si>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</si>
  <si>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</si>
  <si>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</si>
  <si>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</si>
  <si>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</si>
  <si>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</si>
  <si>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</si>
  <si>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</si>
  <si>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</si>
  <si>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</si>
  <si>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</si>
  <si>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</si>
  <si>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</si>
  <si>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</si>
  <si>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</si>
  <si>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</si>
  <si>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</si>
  <si>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</si>
  <si>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</si>
  <si>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</si>
  <si>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</si>
  <si>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</si>
  <si>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</si>
  <si>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</si>
  <si>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</si>
  <si>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</si>
  <si>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</si>
  <si>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</si>
  <si>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</si>
  <si>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</si>
  <si>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</si>
  <si>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</si>
  <si>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</si>
  <si>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</si>
  <si>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</si>
  <si>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</si>
  <si>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</si>
  <si>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</si>
  <si>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</si>
  <si>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</si>
  <si>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</si>
  <si>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</si>
  <si>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</si>
  <si>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</si>
  <si>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</si>
  <si>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</si>
  <si>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</si>
  <si>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</si>
  <si>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</si>
  <si>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</si>
  <si>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</si>
  <si>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</si>
  <si>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</si>
  <si>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</si>
  <si>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</si>
  <si>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</si>
  <si>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</si>
  <si>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</si>
  <si>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</si>
  <si>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</si>
  <si>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</si>
  <si>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</si>
  <si>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</si>
  <si>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</si>
  <si>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</si>
  <si>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</si>
  <si>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</si>
  <si>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</si>
  <si>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</si>
  <si>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</si>
  <si>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</si>
  <si>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</si>
  <si>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</si>
  <si>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</si>
  <si>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</si>
  <si>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</si>
  <si>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</si>
  <si>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</si>
  <si>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</si>
  <si>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</si>
  <si>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</si>
  <si>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</si>
  <si>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</si>
  <si>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</si>
  <si>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</si>
  <si>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</si>
  <si>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</si>
  <si>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</si>
  <si>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</si>
  <si>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</si>
  <si>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</si>
  <si>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</si>
  <si>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</si>
  <si>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</si>
  <si>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</si>
  <si>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</si>
  <si>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</si>
  <si>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</si>
  <si>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</si>
  <si>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</si>
  <si>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</si>
  <si>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</si>
  <si>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</si>
  <si>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</si>
  <si>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</si>
  <si>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</si>
  <si>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</si>
  <si>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</si>
  <si>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</si>
  <si>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</si>
  <si>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</si>
  <si>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</si>
  <si>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</si>
  <si>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</si>
  <si>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</si>
  <si>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</si>
  <si>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</si>
  <si>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</si>
  <si>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</si>
  <si>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</si>
  <si>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</si>
  <si>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</si>
  <si>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</si>
  <si>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</si>
  <si>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</si>
  <si>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</si>
  <si>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</si>
  <si>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</si>
  <si>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</si>
  <si>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</si>
  <si>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</si>
  <si>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</si>
  <si>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</si>
  <si>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</si>
  <si>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</si>
  <si>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</si>
  <si>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</si>
  <si>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</si>
  <si>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</si>
  <si>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</si>
  <si>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</si>
  <si>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</si>
  <si>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</si>
  <si>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</si>
  <si>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</si>
  <si>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</si>
  <si>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</si>
  <si>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</si>
  <si>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</si>
  <si>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</si>
  <si>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</si>
  <si>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</si>
  <si>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</si>
  <si>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</si>
  <si>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</si>
  <si>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</si>
  <si>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</si>
  <si>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</si>
  <si>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</si>
  <si>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</si>
  <si>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</si>
  <si>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</si>
  <si>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</si>
  <si>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</si>
  <si>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</si>
  <si>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</si>
  <si>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</si>
  <si>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</si>
  <si>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</si>
  <si>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</si>
  <si>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</si>
  <si>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</si>
  <si>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</si>
  <si>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</si>
  <si>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</si>
  <si>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</si>
  <si>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</si>
  <si>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</si>
  <si>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</si>
  <si>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</si>
  <si>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</si>
  <si>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</si>
  <si>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</si>
  <si>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</si>
  <si>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</si>
  <si>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</si>
  <si>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</si>
  <si>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</si>
  <si>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</si>
  <si>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</si>
  <si>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</si>
  <si>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</si>
  <si>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</si>
  <si>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</si>
  <si>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</si>
  <si>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</si>
  <si>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</si>
  <si>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</si>
  <si>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</si>
  <si>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</si>
  <si>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</si>
  <si>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</si>
  <si>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</si>
  <si>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</si>
  <si>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</si>
  <si>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</si>
  <si>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</si>
  <si>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</si>
  <si>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</si>
  <si>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</si>
  <si>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</si>
  <si>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</si>
  <si>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</si>
  <si>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</si>
  <si>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</si>
  <si>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</si>
  <si>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</si>
  <si>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</si>
  <si>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</si>
  <si>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</si>
  <si>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</si>
  <si>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</si>
  <si>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</si>
  <si>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</si>
  <si>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</si>
  <si>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</si>
  <si>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</si>
  <si>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</si>
  <si>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</si>
  <si>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</si>
  <si>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</si>
  <si>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</si>
  <si>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</si>
  <si>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</si>
  <si>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</si>
  <si>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</si>
  <si>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</si>
  <si>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</si>
  <si>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</si>
  <si>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</si>
  <si>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</si>
  <si>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</si>
  <si>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</si>
  <si>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</si>
  <si>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</si>
  <si>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</si>
  <si>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</si>
  <si>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</si>
  <si>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</si>
  <si>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</si>
  <si>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</si>
  <si>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</si>
  <si>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</si>
  <si>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</si>
  <si>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</si>
  <si>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</si>
  <si>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</si>
  <si>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</si>
  <si>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</si>
  <si>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</si>
  <si>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</si>
  <si>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</si>
  <si>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</si>
  <si>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</si>
  <si>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</si>
  <si>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</si>
  <si>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</si>
  <si>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</si>
  <si>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</si>
  <si>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</si>
  <si>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</si>
  <si>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</si>
  <si>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</si>
  <si>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</si>
  <si>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</si>
  <si>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</si>
  <si>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</si>
  <si>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</si>
  <si>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</si>
  <si>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</si>
  <si>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</si>
  <si>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</si>
  <si>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</si>
  <si>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</si>
  <si>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</si>
  <si>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</si>
  <si>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</si>
  <si>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</si>
  <si>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</si>
  <si>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</si>
  <si>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</si>
  <si>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</si>
  <si>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</si>
  <si>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</si>
  <si>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</si>
  <si>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</si>
  <si>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</si>
  <si>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</si>
  <si>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</si>
  <si>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</si>
  <si>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</si>
  <si>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</si>
  <si>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</si>
  <si>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</si>
  <si>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</si>
  <si>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</si>
  <si>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</si>
  <si>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</si>
  <si>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</si>
  <si>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</si>
  <si>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</si>
  <si>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</si>
  <si>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</si>
  <si>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</si>
  <si>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</si>
  <si>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</si>
  <si>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</si>
  <si>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</si>
  <si>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</si>
  <si>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</si>
  <si>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</si>
  <si>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</si>
  <si>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</si>
  <si>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</si>
  <si>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</si>
  <si>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</si>
  <si>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</si>
  <si>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</si>
  <si>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</si>
  <si>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</si>
  <si>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</si>
  <si>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</si>
  <si>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</si>
  <si>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</si>
  <si>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</si>
  <si>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</si>
  <si>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</si>
  <si>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</si>
  <si>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</si>
  <si>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</si>
  <si>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</si>
  <si>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</si>
  <si>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</si>
  <si>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</si>
  <si>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</si>
  <si>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</si>
  <si>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</si>
  <si>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</si>
  <si>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</si>
  <si>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</si>
  <si>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</si>
  <si>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</si>
  <si>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</si>
  <si>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</si>
  <si>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</si>
  <si>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</si>
  <si>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</si>
  <si>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</si>
  <si>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</si>
  <si>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</si>
  <si>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</si>
  <si>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</si>
  <si>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</si>
  <si>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</si>
  <si>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</si>
  <si>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</si>
  <si>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</si>
  <si>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</si>
  <si>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</si>
  <si>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</si>
  <si>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</si>
  <si>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</si>
  <si>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</si>
  <si>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</si>
  <si>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</si>
  <si>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</si>
  <si>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</si>
  <si>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</si>
  <si>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</si>
  <si>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</si>
  <si>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</si>
  <si>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</si>
  <si>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</si>
  <si>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</si>
  <si>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</si>
  <si>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</si>
  <si>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</si>
  <si>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</si>
  <si>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</si>
  <si>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</si>
  <si>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</si>
  <si>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</si>
  <si>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</si>
  <si>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</si>
  <si>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</si>
  <si>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</si>
  <si>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</si>
  <si>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</si>
  <si>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</si>
  <si>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</si>
  <si>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</si>
  <si>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</si>
  <si>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</si>
  <si>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</si>
  <si>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</si>
  <si>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</si>
  <si>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</si>
  <si>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</si>
  <si>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</si>
  <si>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</si>
  <si>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</si>
  <si>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</si>
  <si>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</si>
  <si>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</si>
  <si>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</si>
  <si>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</si>
  <si>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</si>
  <si>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</si>
  <si>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</si>
  <si>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</si>
  <si>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</si>
  <si>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</si>
  <si>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</si>
  <si>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</si>
  <si>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</si>
  <si>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</si>
  <si>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</si>
  <si>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</si>
  <si>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</si>
  <si>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</si>
  <si>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</si>
  <si>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</si>
  <si>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</si>
  <si>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</si>
  <si>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</si>
  <si>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</si>
  <si>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</si>
  <si>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</si>
  <si>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</si>
  <si>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</si>
  <si>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</si>
  <si>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</si>
  <si>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</si>
  <si>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</si>
  <si>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</si>
  <si>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</si>
  <si>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</si>
  <si>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</si>
  <si>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</si>
  <si>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</si>
  <si>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</si>
  <si>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</si>
  <si>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</si>
  <si>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</si>
  <si>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</si>
  <si>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</si>
  <si>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</si>
  <si>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</si>
  <si>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</si>
  <si>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</si>
  <si>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</si>
  <si>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</si>
  <si>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</si>
  <si>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</si>
  <si>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</si>
  <si>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</si>
  <si>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</si>
  <si>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</si>
  <si>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</si>
  <si>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</si>
  <si>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</si>
  <si>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</si>
  <si>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</si>
  <si>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</si>
  <si>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</si>
  <si>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</si>
  <si>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</si>
  <si>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</si>
  <si>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</si>
  <si>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</si>
  <si>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</si>
  <si>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</si>
  <si>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</si>
  <si>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</si>
  <si>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</si>
  <si>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</si>
  <si>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</si>
  <si>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</si>
  <si>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</si>
  <si>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</si>
  <si>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</si>
  <si>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</si>
  <si>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</si>
  <si>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</si>
  <si>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</si>
  <si>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</si>
  <si>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</si>
  <si>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</si>
  <si>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</si>
  <si>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</si>
  <si>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</si>
  <si>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</si>
  <si>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</si>
  <si>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</si>
  <si>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</si>
  <si>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</si>
  <si>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</si>
  <si>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</si>
  <si>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</si>
  <si>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</si>
  <si>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</si>
  <si>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</si>
  <si>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</si>
  <si>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</si>
  <si>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</si>
  <si>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</si>
  <si>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</si>
  <si>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</si>
  <si>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</si>
  <si>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</si>
  <si>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</si>
  <si>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</si>
  <si>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</si>
  <si>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</si>
  <si>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</si>
  <si>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</si>
  <si>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</si>
  <si>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</si>
  <si>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</si>
  <si>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</si>
  <si>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</si>
  <si>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</si>
  <si>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</si>
  <si>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</si>
  <si>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</si>
  <si>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</si>
  <si>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</si>
  <si>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</si>
  <si>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</si>
  <si>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</si>
  <si>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</si>
  <si>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</si>
  <si>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</si>
  <si>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</si>
  <si>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</si>
  <si>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</si>
  <si>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</si>
  <si>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</si>
  <si>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</si>
  <si>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</si>
  <si>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</si>
  <si>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</si>
  <si>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</si>
  <si>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</si>
  <si>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</si>
  <si>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</si>
  <si>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</si>
  <si>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</si>
  <si>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</si>
  <si>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</si>
  <si>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</si>
  <si>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</si>
  <si>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</si>
  <si>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</si>
  <si>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</si>
  <si>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</si>
  <si>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</si>
  <si>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</si>
  <si>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</si>
  <si>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</si>
  <si>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</si>
  <si>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</si>
  <si>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</si>
  <si>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</si>
  <si>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</si>
  <si>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</si>
  <si>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</si>
  <si>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</si>
  <si>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</si>
  <si>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</si>
  <si>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</si>
  <si>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</si>
  <si>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</si>
  <si>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</si>
  <si>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</si>
  <si>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</si>
  <si>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</si>
  <si>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</si>
  <si>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</si>
  <si>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</si>
  <si>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</si>
  <si>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</si>
  <si>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</si>
  <si>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</si>
  <si>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</si>
  <si>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</si>
  <si>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</si>
  <si>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</si>
  <si>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</si>
  <si>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</si>
  <si>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</si>
  <si>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</si>
  <si>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</si>
  <si>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</si>
  <si>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</si>
  <si>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</si>
  <si>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</si>
  <si>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</si>
  <si>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</si>
  <si>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</si>
  <si>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</si>
  <si>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</si>
  <si>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</si>
  <si>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</si>
  <si>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</si>
  <si>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</si>
  <si>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</si>
  <si>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</si>
  <si>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</si>
  <si>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</si>
  <si>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</si>
  <si>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</si>
  <si>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</si>
  <si>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</si>
  <si>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</si>
  <si>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</si>
  <si>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</si>
  <si>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</si>
  <si>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</si>
  <si>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</si>
  <si>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</si>
  <si>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</si>
  <si>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</si>
  <si>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</si>
  <si>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</si>
  <si>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</si>
  <si>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</si>
  <si>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</si>
  <si>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</si>
  <si>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</si>
  <si>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</si>
  <si>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</si>
  <si>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</si>
  <si>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</si>
  <si>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</si>
  <si>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</si>
  <si>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</si>
  <si>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</si>
  <si>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</si>
  <si>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</si>
  <si>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</si>
  <si>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</si>
  <si>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</si>
  <si>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</si>
  <si>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</si>
  <si>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</si>
  <si>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</si>
  <si>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</si>
  <si>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</si>
  <si>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</si>
  <si>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</si>
  <si>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</si>
  <si>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</si>
  <si>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</si>
  <si>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</si>
  <si>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</si>
  <si>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</si>
  <si>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</si>
  <si>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</si>
  <si>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</si>
  <si>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</si>
  <si>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</si>
  <si>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</si>
  <si>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</si>
  <si>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</si>
  <si>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</si>
  <si>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</si>
  <si>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</si>
  <si>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</si>
  <si>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</si>
  <si>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</si>
  <si>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</si>
  <si>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</si>
  <si>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</si>
  <si>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</si>
  <si>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</si>
  <si>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</si>
  <si>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</si>
  <si>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</si>
  <si>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</si>
  <si>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</si>
  <si>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</si>
  <si>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</si>
  <si>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</si>
  <si>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</si>
  <si>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</si>
  <si>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</si>
  <si>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</si>
  <si>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</si>
  <si>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</si>
  <si>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</si>
  <si>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</si>
  <si>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</si>
  <si>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</si>
  <si>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</si>
  <si>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</si>
  <si>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</si>
  <si>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</si>
  <si>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</si>
  <si>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</si>
  <si>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</si>
  <si>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</si>
  <si>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</si>
  <si>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</si>
  <si>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</si>
  <si>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</si>
  <si>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</si>
  <si>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</si>
  <si>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</si>
  <si>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</si>
  <si>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</si>
  <si>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</si>
  <si>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</si>
  <si>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</si>
  <si>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</si>
  <si>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</si>
  <si>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</si>
  <si>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</si>
  <si>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</si>
  <si>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</si>
  <si>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</si>
  <si>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</si>
  <si>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</si>
  <si>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</si>
  <si>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</si>
  <si>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</si>
  <si>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</si>
  <si>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</si>
  <si>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</si>
  <si>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</si>
  <si>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</si>
  <si>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</si>
  <si>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</si>
  <si>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</si>
  <si>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</si>
  <si>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</si>
  <si>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</si>
  <si>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</si>
  <si>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</si>
  <si>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</si>
  <si>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</si>
  <si>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</si>
  <si>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</si>
  <si>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</si>
  <si>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</si>
  <si>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</si>
  <si>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</si>
  <si>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</si>
  <si>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</si>
  <si>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</si>
  <si>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</si>
  <si>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</si>
  <si>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</si>
  <si>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</si>
  <si>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</si>
  <si>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</si>
  <si>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</si>
  <si>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</si>
  <si>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</si>
  <si>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</si>
  <si>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</si>
  <si>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</si>
  <si>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</si>
  <si>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</si>
  <si>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</si>
  <si>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</si>
  <si>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</si>
  <si>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</si>
  <si>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</si>
  <si>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</si>
  <si>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</si>
  <si>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</si>
  <si>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</si>
  <si>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</si>
  <si>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</si>
  <si>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</si>
  <si>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</si>
  <si>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</si>
  <si>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</si>
  <si>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</si>
  <si>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</si>
  <si>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</si>
  <si>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</si>
  <si>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</si>
  <si>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</si>
  <si>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</si>
  <si>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</si>
  <si>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</si>
  <si>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</si>
  <si>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</si>
  <si>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</si>
  <si>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</si>
  <si>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</si>
  <si>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</si>
  <si>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</si>
  <si>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</si>
  <si>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</si>
  <si>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</si>
  <si>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</si>
  <si>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</si>
  <si>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</si>
  <si>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</si>
  <si>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</si>
  <si>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</si>
  <si>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</si>
  <si>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</si>
  <si>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</si>
  <si>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</si>
  <si>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</si>
  <si>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</si>
  <si>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</si>
  <si>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</si>
  <si>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</si>
  <si>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</si>
  <si>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</si>
  <si>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</si>
  <si>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</si>
  <si>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</si>
  <si>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</si>
  <si>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</si>
  <si>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</si>
  <si>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</si>
  <si>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</si>
  <si>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</si>
  <si>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</si>
  <si>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</si>
  <si>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</si>
  <si>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</si>
  <si>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</si>
  <si>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</si>
  <si>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</si>
  <si>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</si>
  <si>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</si>
  <si>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</si>
  <si>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</si>
  <si>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</si>
  <si>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</si>
  <si>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</si>
  <si>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</si>
  <si>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</si>
  <si>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</si>
  <si>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</si>
  <si>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</si>
  <si>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</si>
  <si>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</si>
  <si>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</si>
  <si>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</si>
  <si>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</si>
  <si>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</si>
  <si>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</si>
  <si>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</si>
  <si>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</si>
  <si>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</si>
  <si>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</si>
  <si>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</si>
  <si>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</si>
  <si>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</si>
  <si>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</si>
  <si>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</si>
  <si>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</si>
  <si>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</si>
  <si>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</si>
  <si>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</si>
  <si>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</si>
  <si>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</si>
  <si>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</si>
  <si>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</si>
  <si>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</si>
  <si>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</si>
  <si>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</si>
  <si>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</si>
  <si>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</si>
  <si>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</si>
  <si>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</si>
  <si>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</si>
  <si>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</si>
  <si>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</si>
  <si>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</si>
  <si>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</si>
  <si>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</si>
  <si>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</si>
  <si>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</si>
  <si>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</si>
  <si>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</si>
  <si>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</si>
  <si>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</si>
  <si>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</si>
  <si>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</si>
  <si>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</si>
  <si>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</si>
  <si>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</si>
  <si>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</si>
  <si>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</si>
  <si>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</si>
  <si>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</si>
  <si>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</si>
  <si>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</si>
  <si>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</si>
  <si>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</si>
  <si>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</si>
  <si>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</si>
  <si>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</si>
  <si>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</si>
  <si>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</si>
  <si>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</si>
  <si>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</si>
  <si>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</si>
  <si>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</si>
  <si>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</si>
  <si>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</si>
  <si>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</si>
  <si>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</si>
  <si>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</si>
  <si>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</si>
  <si>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</si>
  <si>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</si>
  <si>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</si>
  <si>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</si>
  <si>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</si>
  <si>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</si>
  <si>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</si>
  <si>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</si>
  <si>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</si>
  <si>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</si>
  <si>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</si>
  <si>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</si>
  <si>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</si>
  <si>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</si>
  <si>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</si>
  <si>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</si>
  <si>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</si>
  <si>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</si>
  <si>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</si>
  <si>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</si>
  <si>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</si>
  <si>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</si>
  <si>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</si>
  <si>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</si>
  <si>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</si>
  <si>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</si>
  <si>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</si>
  <si>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</si>
  <si>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</si>
  <si>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</si>
  <si>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</si>
  <si>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</si>
  <si>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</si>
  <si>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</si>
  <si>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</si>
  <si>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</si>
  <si>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</si>
  <si>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</si>
  <si>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</si>
  <si>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</si>
  <si>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</si>
  <si>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</si>
  <si>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</si>
  <si>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</si>
  <si>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</si>
  <si>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</si>
  <si>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</si>
  <si>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</si>
  <si>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</si>
  <si>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</si>
  <si>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</si>
  <si>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</si>
  <si>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</si>
  <si>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</si>
  <si>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</si>
  <si>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</si>
  <si>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</si>
  <si>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</si>
  <si>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</si>
  <si>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</si>
  <si>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</si>
  <si>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</si>
  <si>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</si>
  <si>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</si>
  <si>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</si>
  <si>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</si>
  <si>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</si>
  <si>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</si>
  <si>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</si>
  <si>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</si>
  <si>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</si>
  <si>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</si>
  <si>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</si>
  <si>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</si>
  <si>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</si>
  <si>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</si>
  <si>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</si>
  <si>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</si>
  <si>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</si>
  <si>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</si>
  <si>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</si>
  <si>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</si>
  <si>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</si>
  <si>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</si>
  <si>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</si>
  <si>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</si>
  <si>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</si>
  <si>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</si>
  <si>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</si>
  <si>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</si>
  <si>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</si>
  <si>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</si>
  <si>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</si>
  <si>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</si>
  <si>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</si>
  <si>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</si>
  <si>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</si>
  <si>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</si>
  <si>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</si>
  <si>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</si>
  <si>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</si>
  <si>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</si>
  <si>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</si>
  <si>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</si>
  <si>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</si>
  <si>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</si>
  <si>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</si>
  <si>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</si>
  <si>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</si>
  <si>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</si>
  <si>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</si>
  <si>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</si>
  <si>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</si>
  <si>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</si>
  <si>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</si>
  <si>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</si>
  <si>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</si>
  <si>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</si>
  <si>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</si>
  <si>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</si>
  <si>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</si>
  <si>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</si>
  <si>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</si>
  <si>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</si>
  <si>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</si>
  <si>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</si>
  <si>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</si>
  <si>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</si>
  <si>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</si>
  <si>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</si>
  <si>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</si>
  <si>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</si>
  <si>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</si>
  <si>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</si>
  <si>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</si>
  <si>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</si>
  <si>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</si>
  <si>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</si>
  <si>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</si>
  <si>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</si>
  <si>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</si>
  <si>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</si>
  <si>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</si>
  <si>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</si>
  <si>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</si>
  <si>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</si>
  <si>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</si>
  <si>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</si>
  <si>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</si>
  <si>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</si>
  <si>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</si>
  <si>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</si>
  <si>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</si>
  <si>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</si>
  <si>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</si>
  <si>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</si>
  <si>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</si>
  <si>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</si>
  <si>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</si>
  <si>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</si>
  <si>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</si>
  <si>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</si>
  <si>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</si>
  <si>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</si>
  <si>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</si>
  <si>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</si>
  <si>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</si>
  <si>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</si>
  <si>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</si>
  <si>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</si>
  <si>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</si>
  <si>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</si>
  <si>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</si>
  <si>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</si>
  <si>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</si>
  <si>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</si>
  <si>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</si>
  <si>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</si>
  <si>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</si>
  <si>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</si>
  <si>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</si>
  <si>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</si>
  <si>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</si>
  <si>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</si>
  <si>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</si>
  <si>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</si>
  <si>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</si>
  <si>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</si>
  <si>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</si>
  <si>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</si>
  <si>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</si>
  <si>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</si>
  <si>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</si>
  <si>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</si>
  <si>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</si>
  <si>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</si>
  <si>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</si>
  <si>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</si>
  <si>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</si>
  <si>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</si>
  <si>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</si>
  <si>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</si>
  <si>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</si>
  <si>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</si>
  <si>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</si>
  <si>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</si>
  <si>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</si>
  <si>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</si>
  <si>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</si>
  <si>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</si>
  <si>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</si>
  <si>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</si>
  <si>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</si>
  <si>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</si>
  <si>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</si>
  <si>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</si>
  <si>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</si>
  <si>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</si>
  <si>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</si>
  <si>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</si>
  <si>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</si>
  <si>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</si>
  <si>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</si>
  <si>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</si>
  <si>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</si>
  <si>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</si>
  <si>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</si>
  <si>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</si>
  <si>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</si>
  <si>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</si>
  <si>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</si>
  <si>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</si>
  <si>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</si>
  <si>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</si>
  <si>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</si>
  <si>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</si>
  <si>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</si>
  <si>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</si>
  <si>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</si>
  <si>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</si>
  <si>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</si>
  <si>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</si>
  <si>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</si>
  <si>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</si>
  <si>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</si>
  <si>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</si>
  <si>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</si>
  <si>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</si>
  <si>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</si>
  <si>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</si>
  <si>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</si>
  <si>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</si>
  <si>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</si>
  <si>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</si>
  <si>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</si>
  <si>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</si>
  <si>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</si>
  <si>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</si>
  <si>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</si>
  <si>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</si>
  <si>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</si>
  <si>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</si>
  <si>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</si>
  <si>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</si>
  <si>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</si>
  <si>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</si>
  <si>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</si>
  <si>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</si>
  <si>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</si>
  <si>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</si>
  <si>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</si>
  <si>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</si>
  <si>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</si>
  <si>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</si>
  <si>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</si>
  <si>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</si>
  <si>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</si>
  <si>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</si>
  <si>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</si>
  <si>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</si>
  <si>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</si>
  <si>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</si>
  <si>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</si>
  <si>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</si>
  <si>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</si>
  <si>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</si>
  <si>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</si>
  <si>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</si>
  <si>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</si>
  <si>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</si>
  <si>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</si>
  <si>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</si>
  <si>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</si>
  <si>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</si>
  <si>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</si>
  <si>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</si>
  <si>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</si>
  <si>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</si>
  <si>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</si>
  <si>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</si>
  <si>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</si>
  <si>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</si>
  <si>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</si>
  <si>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</si>
  <si>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</si>
  <si>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</si>
  <si>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</si>
  <si>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</si>
  <si>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</si>
  <si>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</si>
  <si>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</si>
  <si>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</si>
  <si>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</si>
  <si>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</si>
  <si>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</si>
  <si>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</si>
  <si>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</si>
  <si>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</si>
  <si>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</si>
  <si>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</si>
  <si>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</si>
  <si>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</si>
  <si>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</si>
  <si>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</si>
  <si>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</si>
  <si>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</si>
  <si>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</si>
  <si>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</si>
  <si>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</si>
  <si>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</si>
  <si>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</si>
  <si>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</si>
  <si>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</si>
  <si>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</si>
  <si>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</si>
  <si>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</si>
  <si>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</si>
  <si>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</si>
  <si>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</si>
  <si>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</si>
  <si>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</si>
  <si>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</si>
  <si>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</si>
  <si>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</si>
  <si>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</si>
  <si>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</si>
  <si>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</si>
  <si>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</si>
  <si>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</si>
  <si>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</si>
  <si>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</si>
  <si>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</si>
  <si>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</si>
  <si>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</si>
  <si>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</si>
  <si>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</si>
  <si>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</si>
  <si>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</si>
  <si>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</si>
  <si>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</si>
  <si>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</si>
  <si>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</si>
  <si>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</si>
  <si>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</si>
  <si>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</si>
  <si>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</si>
  <si>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</si>
  <si>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</si>
  <si>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</si>
  <si>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</si>
  <si>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</si>
  <si>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</si>
  <si>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</si>
  <si>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</si>
  <si>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</si>
  <si>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</si>
  <si>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</si>
  <si>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</si>
  <si>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</si>
  <si>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</si>
  <si>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</si>
  <si>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</si>
  <si>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</si>
  <si>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</si>
  <si>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</si>
  <si>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</si>
  <si>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</si>
  <si>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</si>
  <si>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</si>
  <si>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</si>
  <si>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</si>
  <si>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</si>
  <si>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</si>
  <si>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</si>
  <si>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</si>
  <si>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</si>
  <si>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</si>
  <si>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</si>
  <si>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</si>
  <si>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</si>
  <si>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</si>
  <si>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</si>
  <si>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</si>
  <si>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</si>
  <si>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</si>
  <si>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</si>
  <si>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</si>
  <si>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</si>
  <si>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</si>
  <si>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</si>
  <si>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</si>
  <si>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</si>
  <si>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</si>
  <si>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</si>
  <si>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</si>
  <si>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</si>
  <si>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</si>
  <si>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</si>
  <si>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</si>
  <si>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</si>
  <si>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</si>
  <si>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</si>
  <si>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</si>
  <si>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</si>
  <si>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</si>
  <si>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</si>
  <si>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</si>
  <si>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</si>
  <si>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</si>
  <si>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</si>
  <si>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</si>
  <si>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</si>
  <si>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</si>
  <si>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</si>
  <si>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</si>
  <si>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</si>
  <si>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</si>
  <si>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</si>
  <si>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</si>
  <si>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</si>
  <si>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</si>
  <si>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</si>
  <si>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</si>
  <si>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</si>
  <si>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</si>
  <si>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</si>
  <si>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</si>
  <si>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</si>
  <si>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</si>
  <si>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</si>
  <si>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</si>
  <si>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</si>
  <si>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</si>
  <si>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</si>
  <si>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</si>
  <si>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</si>
  <si>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</si>
  <si>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</si>
  <si>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</si>
  <si>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</si>
  <si>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</si>
  <si>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</si>
  <si>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</si>
  <si>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</si>
  <si>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</si>
  <si>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</si>
  <si>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</si>
  <si>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</si>
  <si>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</si>
  <si>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</si>
  <si>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</si>
  <si>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</si>
  <si>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</si>
  <si>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</si>
  <si>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</si>
  <si>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</si>
  <si>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</si>
  <si>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</si>
  <si>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</si>
  <si>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</si>
  <si>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</si>
  <si>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</si>
  <si>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</si>
  <si>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</si>
  <si>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</si>
  <si>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</si>
  <si>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</si>
  <si>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</si>
  <si>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</si>
  <si>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</si>
  <si>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</si>
  <si>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</si>
  <si>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</si>
  <si>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</si>
  <si>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</si>
  <si>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</si>
  <si>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</si>
  <si>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</si>
  <si>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</si>
  <si>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</si>
  <si>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</si>
  <si>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</si>
  <si>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</si>
  <si>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</si>
  <si>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</si>
  <si>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</si>
  <si>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</si>
  <si>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</si>
  <si>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</si>
  <si>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</si>
  <si>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</si>
  <si>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</si>
  <si>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</si>
  <si>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</si>
  <si>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</si>
  <si>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</si>
  <si>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</si>
  <si>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</si>
  <si>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</si>
  <si>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</si>
  <si>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</si>
  <si>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</si>
  <si>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</si>
  <si>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</si>
  <si>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</si>
  <si>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</si>
  <si>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</si>
  <si>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</si>
  <si>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</si>
  <si>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</si>
  <si>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</si>
  <si>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</si>
  <si>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</si>
  <si>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</si>
  <si>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</si>
  <si>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</si>
  <si>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</si>
  <si>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</si>
  <si>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</si>
  <si>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</si>
  <si>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</si>
  <si>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</si>
  <si>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</si>
  <si>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</si>
  <si>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</si>
  <si>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</si>
  <si>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</si>
  <si>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</si>
  <si>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</si>
  <si>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</si>
  <si>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</si>
  <si>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</si>
  <si>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</si>
  <si>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</si>
  <si>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</si>
  <si>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</si>
  <si>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</si>
  <si>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</si>
  <si>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</si>
  <si>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</si>
  <si>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</si>
  <si>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</si>
  <si>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</si>
  <si>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</si>
  <si>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</si>
  <si>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</si>
  <si>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</si>
  <si>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</si>
  <si>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</si>
  <si>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</si>
  <si>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</si>
  <si>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</si>
  <si>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</si>
  <si>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</si>
  <si>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</si>
  <si>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</si>
  <si>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</si>
  <si>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</si>
  <si>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</si>
  <si>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</si>
  <si>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</si>
  <si>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</si>
  <si>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</si>
  <si>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</si>
  <si>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</si>
  <si>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</si>
  <si>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</si>
  <si>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</si>
  <si>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</si>
  <si>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</si>
  <si>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</si>
  <si>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</si>
  <si>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</si>
  <si>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</si>
  <si>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</si>
  <si>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</si>
  <si>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</si>
  <si>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</si>
  <si>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</si>
  <si>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</si>
  <si>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</si>
  <si>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</si>
  <si>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</si>
  <si>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</si>
  <si>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</si>
  <si>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</si>
  <si>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</si>
  <si>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</si>
  <si>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</si>
  <si>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</si>
  <si>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</si>
  <si>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</si>
  <si>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</si>
  <si>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</si>
  <si>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</si>
  <si>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</si>
  <si>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</si>
  <si>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</si>
  <si>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</si>
  <si>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</si>
  <si>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</si>
  <si>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</si>
  <si>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</si>
  <si>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</si>
  <si>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</si>
  <si>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</si>
  <si>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</si>
  <si>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</si>
  <si>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</si>
  <si>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</si>
  <si>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</si>
  <si>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</si>
  <si>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</si>
  <si>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</si>
  <si>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</si>
  <si>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</si>
  <si>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</si>
  <si>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</si>
  <si>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</si>
  <si>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</si>
  <si>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</si>
  <si>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</si>
  <si>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</si>
  <si>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</si>
  <si>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</si>
  <si>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</si>
  <si>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</si>
  <si>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</si>
  <si>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</si>
  <si>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</si>
  <si>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</si>
  <si>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</si>
  <si>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</si>
  <si>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</si>
  <si>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</si>
  <si>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</si>
  <si>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</si>
  <si>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</si>
  <si>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</si>
  <si>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</si>
  <si>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</si>
  <si>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</si>
  <si>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</si>
  <si>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</si>
  <si>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</si>
  <si>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</si>
  <si>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</si>
  <si>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</si>
  <si>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</si>
  <si>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</si>
  <si>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</si>
  <si>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</si>
  <si>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</si>
  <si>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</si>
  <si>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</si>
  <si>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</si>
  <si>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</si>
  <si>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</si>
  <si>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</si>
  <si>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</si>
  <si>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</si>
  <si>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</si>
  <si>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</si>
  <si>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</si>
  <si>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</si>
  <si>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</si>
  <si>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</si>
  <si>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</si>
  <si>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</si>
  <si>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</si>
  <si>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</si>
  <si>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</si>
  <si>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</si>
  <si>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</si>
  <si>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</si>
  <si>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</si>
  <si>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</si>
  <si>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</si>
  <si>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</si>
  <si>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</si>
  <si>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</si>
  <si>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</si>
  <si>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</si>
  <si>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</si>
  <si>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</si>
  <si>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</si>
  <si>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</si>
  <si>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</si>
  <si>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</si>
  <si>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</si>
  <si>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</si>
  <si>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</si>
  <si>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</si>
  <si>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</si>
  <si>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</si>
  <si>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</si>
  <si>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</si>
  <si>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</si>
  <si>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</si>
  <si>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</si>
  <si>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</si>
  <si>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</si>
  <si>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</si>
  <si>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</si>
  <si>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</si>
  <si>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</si>
  <si>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</si>
  <si>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</si>
  <si>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</si>
  <si>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</si>
  <si>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</si>
  <si>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</si>
  <si>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</si>
  <si>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</si>
  <si>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</si>
  <si>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</si>
  <si>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</si>
  <si>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</si>
  <si>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</si>
  <si>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</si>
  <si>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</si>
  <si>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</si>
  <si>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</si>
  <si>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</si>
  <si>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</si>
  <si>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</si>
  <si>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</si>
  <si>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</si>
  <si>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</si>
  <si>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</si>
  <si>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</si>
  <si>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</si>
  <si>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</si>
  <si>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</si>
  <si>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</si>
  <si>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</si>
  <si>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</si>
  <si>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</si>
  <si>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</si>
  <si>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</si>
  <si>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</si>
  <si>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</si>
  <si>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</si>
  <si>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</si>
  <si>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</si>
  <si>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</si>
  <si>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</si>
  <si>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</si>
  <si>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</si>
  <si>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</si>
  <si>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</si>
  <si>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</si>
  <si>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</si>
  <si>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</si>
  <si>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</si>
  <si>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</si>
  <si>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</si>
  <si>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</si>
  <si>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</si>
  <si>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</si>
  <si>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</si>
  <si>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</si>
  <si>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</si>
  <si>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</si>
  <si>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</si>
  <si>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</si>
  <si>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</si>
  <si>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</si>
  <si>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</si>
  <si>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</si>
  <si>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</si>
  <si>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</si>
  <si>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</si>
  <si>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</si>
  <si>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</si>
  <si>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</si>
  <si>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</si>
  <si>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</si>
  <si>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</si>
  <si>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</si>
  <si>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</si>
  <si>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</si>
  <si>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</si>
  <si>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</si>
  <si>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</si>
  <si>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</si>
  <si>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</si>
  <si>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</si>
  <si>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</si>
  <si>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</si>
  <si>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</si>
  <si>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</si>
  <si>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</si>
  <si>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</si>
  <si>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</si>
  <si>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</si>
  <si>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</si>
  <si>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</si>
  <si>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</si>
  <si>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</si>
  <si>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</si>
  <si>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</si>
  <si>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</si>
  <si>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</si>
  <si>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</si>
  <si>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</si>
  <si>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</si>
  <si>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</si>
  <si>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</si>
  <si>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</si>
  <si>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</si>
  <si>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</si>
  <si>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</si>
  <si>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</si>
  <si>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</si>
  <si>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</si>
  <si>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</si>
  <si>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</si>
  <si>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</si>
  <si>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</si>
  <si>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</si>
  <si>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</si>
  <si>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</si>
  <si>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</si>
  <si>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</si>
  <si>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</si>
  <si>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</si>
  <si>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</si>
  <si>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</si>
  <si>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</si>
  <si>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</si>
  <si>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</si>
  <si>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</si>
  <si>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</si>
  <si>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</si>
  <si>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</si>
  <si>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</si>
  <si>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</si>
  <si>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</si>
  <si>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</si>
  <si>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</si>
  <si>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</si>
  <si>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</si>
  <si>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</si>
  <si>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</si>
  <si>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</si>
  <si>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</si>
  <si>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</si>
  <si>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</si>
  <si>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</si>
  <si>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</si>
  <si>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</si>
  <si>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</si>
  <si>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</si>
  <si>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</si>
  <si>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</si>
  <si>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</si>
  <si>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</si>
  <si>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</si>
  <si>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</si>
  <si>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</si>
  <si>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</si>
  <si>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</si>
  <si>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</si>
  <si>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</si>
  <si>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</si>
  <si>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</si>
  <si>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</si>
  <si>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</si>
  <si>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</si>
  <si>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</si>
  <si>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</si>
  <si>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</si>
  <si>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</si>
  <si>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</si>
  <si>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</si>
  <si>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</si>
  <si>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</si>
  <si>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</si>
  <si>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</si>
  <si>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</si>
  <si>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</si>
  <si>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</si>
  <si>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</si>
  <si>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</si>
  <si>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</si>
  <si>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</si>
  <si>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</si>
  <si>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</si>
  <si>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</si>
  <si>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</si>
  <si>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</si>
  <si>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</si>
  <si>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</si>
  <si>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</si>
  <si>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</si>
  <si>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</si>
  <si>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</si>
  <si>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</si>
  <si>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</si>
  <si>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</si>
  <si>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</si>
  <si>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</si>
  <si>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</si>
  <si>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</si>
  <si>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</si>
  <si>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</si>
  <si>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</si>
  <si>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</si>
  <si>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</si>
  <si>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</si>
  <si>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</si>
  <si>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</si>
  <si>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</si>
  <si>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</si>
  <si>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</si>
  <si>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</si>
  <si>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</si>
  <si>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</si>
  <si>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</si>
  <si>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</si>
  <si>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</si>
  <si>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</si>
  <si>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</si>
  <si>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</si>
  <si>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</si>
  <si>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</si>
  <si>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</si>
  <si>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</si>
  <si>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</si>
  <si>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</si>
  <si>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</si>
  <si>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</si>
  <si>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</si>
  <si>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</si>
  <si>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</si>
  <si>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</si>
  <si>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</si>
  <si>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</si>
  <si>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</si>
  <si>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</si>
  <si>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</si>
  <si>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</si>
  <si>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</si>
  <si>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</si>
  <si>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</si>
  <si>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</si>
  <si>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</si>
  <si>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</si>
  <si>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</si>
  <si>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</si>
  <si>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</si>
  <si>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</si>
  <si>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</si>
  <si>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</si>
  <si>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</si>
  <si>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</si>
  <si>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</si>
  <si>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</si>
  <si>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</si>
  <si>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</si>
  <si>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</si>
  <si>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</si>
  <si>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</si>
  <si>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</si>
  <si>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</si>
  <si>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</si>
  <si>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</si>
  <si>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</si>
  <si>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</si>
  <si>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</si>
  <si>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</si>
  <si>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</si>
  <si>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</si>
  <si>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</si>
  <si>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</si>
  <si>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</si>
  <si>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</si>
  <si>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</si>
  <si>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</si>
  <si>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</si>
  <si>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</si>
  <si>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</si>
  <si>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</si>
  <si>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</si>
  <si>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</si>
  <si>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</si>
  <si>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</si>
  <si>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</si>
  <si>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</si>
  <si>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</si>
  <si>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</si>
  <si>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</si>
  <si>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</si>
  <si>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</si>
  <si>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</si>
  <si>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</si>
  <si>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</si>
  <si>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</si>
  <si>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</si>
  <si>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</si>
  <si>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</si>
  <si>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</si>
  <si>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</si>
  <si>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</si>
  <si>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</si>
  <si>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</si>
  <si>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</si>
  <si>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</si>
  <si>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</si>
  <si>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</si>
  <si>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</si>
  <si>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</si>
  <si>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</si>
  <si>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</si>
  <si>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</si>
  <si>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</si>
  <si>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</si>
  <si>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</si>
  <si>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</si>
  <si>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</si>
  <si>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</si>
  <si>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</si>
  <si>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</si>
  <si>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</si>
  <si>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</si>
  <si>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</si>
  <si>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</si>
  <si>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</si>
  <si>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</si>
  <si>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</si>
  <si>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</si>
  <si>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</si>
  <si>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</si>
  <si>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</si>
  <si>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</si>
  <si>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</si>
  <si>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</si>
  <si>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</si>
  <si>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</si>
  <si>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</si>
  <si>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</si>
  <si>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</si>
  <si>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</si>
  <si>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</si>
  <si>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</si>
  <si>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</si>
  <si>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</si>
  <si>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</si>
  <si>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</si>
  <si>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</si>
  <si>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</si>
  <si>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</si>
  <si>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</si>
  <si>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</si>
  <si>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</si>
  <si>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</si>
  <si>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</si>
  <si>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</si>
  <si>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</si>
  <si>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</si>
  <si>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</si>
  <si>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</si>
  <si>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</si>
  <si>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</si>
  <si>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</si>
  <si>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</si>
  <si>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</si>
  <si>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</si>
  <si>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</si>
  <si>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</si>
  <si>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</si>
  <si>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</si>
  <si>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</si>
  <si>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</si>
  <si>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</si>
  <si>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</si>
  <si>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</si>
  <si>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</si>
  <si>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</si>
  <si>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</si>
  <si>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</si>
  <si>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</si>
  <si>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</si>
  <si>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</si>
  <si>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</si>
  <si>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</si>
  <si>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</si>
  <si>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</si>
  <si>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</si>
  <si>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</si>
  <si>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</si>
  <si>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</si>
  <si>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</si>
  <si>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</si>
  <si>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</si>
  <si>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</si>
  <si>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</si>
  <si>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</si>
  <si>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</si>
  <si>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</si>
  <si>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</si>
  <si>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</si>
  <si>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</si>
  <si>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</si>
  <si>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</si>
  <si>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</si>
  <si>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</si>
  <si>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</si>
  <si>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</si>
  <si>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</si>
  <si>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</si>
  <si>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</si>
  <si>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</si>
  <si>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</si>
  <si>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</si>
  <si>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</si>
  <si>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</si>
  <si>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</si>
  <si>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</si>
  <si>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</si>
  <si>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</si>
  <si>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</si>
  <si>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</si>
  <si>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</si>
  <si>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</si>
  <si>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</si>
  <si>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</si>
  <si>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</si>
  <si>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</si>
  <si>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</si>
  <si>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</si>
  <si>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</si>
  <si>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</si>
  <si>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</si>
  <si>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</si>
  <si>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</si>
  <si>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</si>
  <si>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</si>
  <si>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</si>
  <si>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</si>
  <si>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</si>
  <si>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</si>
  <si>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</si>
  <si>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</si>
  <si>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</si>
  <si>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</si>
  <si>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</si>
  <si>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</si>
  <si>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</si>
  <si>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</si>
  <si>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</si>
  <si>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</si>
  <si>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</si>
  <si>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</si>
  <si>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</si>
  <si>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</si>
  <si>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</si>
  <si>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</si>
  <si>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</si>
  <si>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</si>
  <si>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</si>
  <si>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</si>
  <si>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</si>
  <si>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</si>
  <si>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</si>
  <si>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</si>
  <si>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</si>
  <si>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</si>
  <si>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</si>
  <si>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</si>
  <si>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</si>
  <si>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</si>
  <si>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</si>
  <si>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</si>
  <si>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</si>
  <si>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</si>
  <si>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</si>
  <si>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</si>
  <si>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</si>
  <si>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</si>
  <si>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</si>
  <si>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</si>
  <si>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</si>
  <si>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</si>
  <si>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</si>
  <si>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</si>
  <si>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</si>
  <si>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</si>
  <si>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</si>
  <si>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</si>
  <si>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</si>
  <si>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</si>
  <si>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</si>
  <si>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</si>
  <si>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</si>
  <si>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</si>
  <si>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</si>
  <si>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</si>
  <si>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</si>
  <si>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</si>
  <si>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</si>
  <si>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</si>
  <si>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</si>
  <si>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</si>
  <si>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</si>
  <si>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</si>
  <si>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</si>
  <si>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</si>
  <si>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</si>
  <si>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</si>
  <si>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</si>
  <si>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</si>
  <si>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</si>
  <si>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</si>
  <si>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</si>
  <si>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</si>
  <si>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</si>
  <si>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</si>
  <si>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</si>
  <si>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</si>
  <si>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</si>
  <si>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</si>
  <si>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</si>
  <si>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</si>
  <si>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</si>
  <si>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</si>
  <si>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</si>
  <si>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</si>
  <si>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</si>
  <si>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</si>
  <si>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</si>
  <si>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</si>
  <si>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</si>
  <si>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</si>
  <si>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</si>
  <si>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</si>
  <si>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</si>
  <si>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</si>
  <si>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</si>
  <si>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</si>
  <si>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</si>
  <si>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</si>
  <si>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</si>
  <si>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</si>
  <si>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</si>
  <si>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</si>
  <si>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</si>
  <si>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</si>
  <si>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</si>
  <si>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</si>
  <si>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</si>
  <si>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</si>
  <si>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</si>
  <si>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</si>
  <si>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</si>
  <si>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</si>
  <si>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</si>
  <si>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</si>
  <si>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</si>
  <si>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</si>
  <si>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</si>
  <si>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</si>
  <si>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</si>
  <si>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</si>
  <si>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</si>
  <si>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</si>
  <si>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</si>
  <si>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</si>
  <si>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</si>
  <si>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</si>
  <si>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</si>
  <si>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</si>
  <si>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</si>
  <si>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</si>
  <si>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</si>
  <si>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</si>
  <si>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</si>
  <si>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</si>
  <si>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</si>
  <si>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</si>
  <si>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</si>
  <si>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</si>
  <si>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</si>
  <si>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</si>
  <si>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</si>
  <si>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</si>
  <si>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</si>
  <si>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</si>
  <si>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</si>
  <si>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</si>
  <si>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</si>
  <si>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</si>
  <si>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</si>
  <si>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</si>
  <si>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</si>
  <si>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</si>
  <si>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</si>
  <si>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</si>
  <si>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</si>
  <si>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</si>
  <si>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</si>
  <si>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</si>
  <si>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</si>
  <si>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</si>
  <si>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</si>
  <si>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</si>
  <si>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</si>
  <si>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</si>
  <si>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</si>
  <si>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</si>
  <si>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</si>
  <si>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</si>
  <si>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</si>
  <si>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</si>
  <si>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</si>
  <si>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</si>
  <si>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</si>
  <si>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</si>
  <si>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</si>
  <si>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</si>
  <si>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</si>
  <si>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</si>
  <si>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</si>
  <si>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</si>
  <si>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</si>
  <si>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</si>
  <si>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</si>
  <si>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</si>
  <si>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</si>
  <si>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</si>
  <si>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</si>
  <si>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</si>
  <si>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</si>
  <si>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</si>
  <si>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</si>
  <si>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</si>
  <si>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</si>
  <si>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</si>
  <si>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</si>
  <si>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</si>
  <si>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</si>
  <si>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</si>
  <si>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</si>
  <si>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</si>
  <si>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</si>
  <si>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</si>
  <si>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</si>
  <si>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</si>
  <si>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</si>
  <si>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</si>
  <si>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</si>
  <si>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</si>
  <si>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</si>
  <si>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</si>
  <si>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</si>
  <si>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</si>
  <si>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</si>
  <si>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</si>
  <si>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</si>
  <si>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</si>
  <si>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</si>
  <si>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</si>
  <si>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</si>
  <si>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</si>
  <si>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</si>
  <si>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</si>
  <si>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</si>
  <si>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</si>
  <si>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</si>
  <si>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</si>
  <si>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</si>
  <si>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</si>
  <si>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</si>
  <si>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</si>
  <si>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</si>
  <si>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</si>
  <si>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</si>
  <si>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</si>
  <si>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</si>
  <si>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</si>
  <si>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</si>
  <si>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</si>
  <si>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</si>
  <si>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</si>
  <si>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</si>
  <si>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</si>
  <si>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</si>
  <si>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</si>
  <si>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</si>
  <si>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</si>
  <si>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</si>
  <si>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</si>
  <si>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</si>
  <si>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</si>
  <si>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</si>
  <si>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</si>
  <si>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</si>
  <si>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</si>
  <si>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</si>
  <si>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</si>
  <si>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</si>
  <si>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</si>
  <si>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</si>
  <si>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</si>
  <si>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</si>
  <si>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</si>
  <si>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</si>
  <si>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</si>
  <si>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</si>
  <si>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</si>
  <si>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</si>
  <si>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</si>
  <si>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</si>
  <si>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</si>
  <si>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</si>
  <si>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</si>
  <si>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</si>
  <si>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</si>
  <si>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</si>
  <si>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</si>
  <si>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</si>
  <si>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</si>
  <si>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</si>
  <si>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</si>
  <si>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</si>
  <si>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</si>
  <si>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</si>
  <si>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</si>
  <si>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</si>
  <si>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</si>
  <si>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</si>
  <si>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</si>
  <si>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</si>
  <si>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</si>
  <si>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</si>
  <si>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</si>
  <si>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</si>
  <si>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</si>
  <si>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</si>
  <si>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</si>
  <si>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</si>
  <si>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</si>
  <si>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</si>
  <si>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</si>
  <si>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</si>
  <si>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</si>
  <si>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</si>
  <si>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</si>
  <si>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</si>
  <si>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</si>
  <si>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</si>
  <si>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</si>
  <si>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</si>
  <si>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</si>
  <si>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</si>
  <si>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</si>
  <si>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</si>
  <si>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</si>
  <si>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</si>
  <si>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</si>
  <si>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</si>
  <si>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</si>
  <si>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</si>
  <si>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</si>
  <si>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</si>
  <si>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</si>
  <si>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</si>
  <si>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</si>
  <si>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</si>
  <si>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</si>
  <si>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</si>
  <si>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</si>
  <si>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</si>
  <si>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</si>
  <si>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</si>
  <si>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</si>
  <si>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</si>
  <si>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</si>
  <si>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</si>
  <si>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</si>
  <si>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</si>
  <si>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</si>
  <si>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</si>
  <si>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</si>
  <si>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</si>
  <si>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</si>
  <si>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</si>
  <si>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</si>
  <si>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</si>
  <si>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</si>
  <si>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</si>
  <si>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</si>
  <si>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</si>
  <si>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</si>
  <si>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</si>
  <si>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</si>
  <si>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</si>
  <si>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</si>
  <si>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</si>
  <si>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</si>
  <si>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</si>
  <si>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</si>
  <si>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</si>
  <si>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</si>
  <si>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</si>
  <si>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</si>
  <si>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</si>
  <si>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</si>
  <si>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</si>
  <si>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</si>
  <si>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</si>
  <si>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</si>
  <si>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</si>
  <si>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</si>
  <si>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</si>
  <si>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</si>
  <si>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</si>
  <si>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</si>
  <si>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</si>
  <si>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</si>
  <si>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</si>
  <si>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</si>
  <si>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</si>
  <si>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</si>
  <si>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</si>
  <si>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</si>
  <si>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</si>
  <si>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</si>
  <si>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</si>
  <si>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</si>
  <si>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</si>
  <si>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</si>
  <si>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</si>
  <si>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</si>
  <si>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</si>
  <si>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</si>
  <si>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</si>
  <si>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</si>
  <si>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</si>
  <si>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</si>
  <si>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</si>
  <si>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</si>
  <si>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</si>
  <si>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</si>
  <si>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</si>
  <si>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</si>
  <si>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</si>
  <si>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</si>
  <si>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</si>
  <si>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</si>
  <si>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</si>
  <si>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</si>
  <si>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</si>
  <si>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</si>
  <si>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</si>
  <si>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</si>
  <si>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</si>
  <si>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</si>
  <si>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</si>
  <si>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</si>
  <si>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</si>
  <si>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</si>
  <si>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</si>
  <si>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</si>
  <si>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</si>
  <si>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</si>
  <si>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</si>
  <si>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</si>
  <si>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</si>
  <si>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</si>
  <si>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</si>
  <si>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</si>
  <si>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</si>
  <si>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</si>
  <si>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</si>
  <si>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</si>
  <si>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</si>
  <si>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</si>
  <si>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</si>
  <si>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</si>
  <si>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</si>
  <si>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</si>
  <si>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</si>
  <si>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</si>
  <si>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</si>
  <si>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</si>
  <si>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</si>
  <si>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</si>
  <si>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</si>
  <si>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</si>
  <si>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</si>
  <si>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</si>
  <si>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</si>
  <si>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</si>
  <si>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</si>
  <si>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</si>
  <si>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</si>
  <si>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</si>
  <si>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</si>
  <si>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</si>
  <si>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</si>
  <si>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</si>
  <si>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</si>
  <si>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</si>
  <si>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</si>
  <si>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</si>
  <si>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</si>
  <si>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</si>
  <si>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</si>
  <si>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</si>
  <si>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</si>
  <si>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</si>
  <si>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</si>
  <si>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</si>
  <si>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</si>
  <si>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</si>
  <si>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</si>
  <si>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</si>
  <si>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</si>
  <si>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</si>
  <si>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</si>
  <si>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</si>
  <si>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</si>
  <si>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</si>
  <si>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</si>
  <si>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</si>
  <si>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</si>
  <si>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</si>
  <si>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</si>
  <si>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</si>
  <si>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</si>
  <si>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</si>
  <si>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</si>
  <si>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</si>
  <si>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</si>
  <si>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</si>
  <si>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</si>
  <si>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</si>
  <si>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</si>
  <si>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</si>
  <si>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</si>
  <si>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</si>
  <si>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</si>
  <si>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</si>
  <si>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</si>
  <si>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</si>
  <si>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</si>
  <si>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</si>
  <si>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</si>
  <si>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</si>
  <si>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</si>
  <si>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</si>
  <si>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</si>
  <si>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</si>
  <si>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</si>
  <si>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</si>
  <si>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</si>
  <si>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</si>
  <si>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</si>
  <si>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</si>
  <si>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</si>
  <si>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</si>
  <si>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</si>
  <si>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</si>
  <si>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</si>
  <si>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</si>
  <si>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</si>
  <si>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</si>
  <si>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</si>
  <si>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</si>
  <si>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</si>
  <si>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</si>
  <si>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</si>
  <si>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</si>
  <si>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</si>
  <si>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</si>
  <si>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</si>
  <si>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</si>
  <si>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</si>
  <si>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</si>
  <si>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</si>
  <si>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</si>
  <si>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</si>
  <si>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</si>
  <si>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</si>
  <si>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</si>
  <si>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</si>
  <si>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</si>
  <si>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</si>
  <si>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</si>
  <si>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</si>
  <si>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</si>
  <si>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</si>
  <si>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</si>
  <si>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</si>
  <si>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</si>
  <si>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</si>
  <si>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</si>
  <si>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</si>
  <si>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</si>
  <si>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</si>
  <si>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</si>
  <si>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</si>
  <si>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</si>
  <si>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</si>
  <si>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</si>
  <si>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</si>
  <si>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</si>
  <si>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</si>
  <si>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</si>
  <si>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</si>
  <si>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</si>
  <si>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</si>
  <si>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</si>
  <si>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</si>
  <si>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</si>
  <si>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</si>
  <si>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</si>
  <si>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</si>
  <si>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</si>
  <si>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</si>
  <si>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</si>
  <si>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</si>
  <si>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</si>
  <si>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</si>
  <si>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</si>
  <si>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</si>
  <si>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</si>
  <si>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</si>
  <si>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</si>
  <si>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</si>
  <si>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</si>
  <si>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</si>
  <si>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</si>
  <si>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</si>
  <si>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</si>
  <si>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</si>
  <si>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</si>
  <si>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</si>
  <si>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</si>
  <si>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</si>
  <si>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</si>
  <si>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</si>
  <si>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</si>
  <si>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</si>
  <si>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</si>
  <si>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</si>
  <si>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</si>
  <si>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</si>
  <si>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</si>
  <si>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</si>
  <si>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</si>
  <si>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</si>
  <si>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</si>
  <si>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</si>
  <si>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</si>
  <si>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</si>
  <si>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</si>
  <si>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</si>
  <si>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</si>
  <si>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</si>
  <si>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</si>
  <si>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</si>
  <si>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</si>
  <si>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</si>
  <si>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</si>
  <si>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</si>
  <si>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</si>
  <si>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</si>
  <si>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</si>
  <si>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</si>
  <si>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</si>
  <si>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</si>
  <si>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</si>
  <si>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</si>
  <si>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</si>
  <si>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</si>
  <si>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</si>
  <si>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</si>
  <si>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</si>
  <si>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</si>
  <si>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</si>
  <si>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</si>
  <si>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</si>
  <si>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</si>
  <si>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</si>
  <si>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</si>
  <si>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</si>
  <si>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</si>
  <si>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</si>
  <si>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</si>
  <si>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</si>
  <si>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</si>
  <si>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</si>
  <si>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</si>
  <si>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</si>
  <si>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</si>
  <si>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</si>
  <si>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</si>
  <si>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</si>
  <si>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</si>
  <si>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</si>
  <si>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</si>
  <si>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</si>
  <si>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</si>
  <si>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</si>
  <si>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</si>
  <si>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</si>
  <si>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</si>
  <si>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</si>
  <si>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</si>
  <si>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</si>
  <si>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</si>
  <si>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</si>
  <si>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</si>
  <si>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</si>
  <si>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</si>
  <si>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</si>
  <si>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</si>
  <si>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</si>
  <si>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</si>
  <si>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</si>
  <si>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</si>
  <si>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</si>
  <si>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</si>
  <si>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</si>
  <si>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</si>
  <si>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</si>
  <si>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</si>
  <si>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</si>
  <si>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</si>
  <si>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</si>
  <si>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</si>
  <si>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</si>
  <si>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</si>
  <si>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</si>
  <si>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</si>
  <si>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</si>
  <si>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</si>
  <si>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</si>
  <si>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</si>
  <si>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</si>
  <si>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</si>
  <si>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</si>
  <si>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</si>
  <si>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</si>
  <si>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</si>
  <si>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</si>
  <si>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</si>
  <si>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</si>
  <si>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</si>
  <si>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</si>
  <si>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</si>
  <si>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</si>
  <si>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</si>
  <si>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</si>
  <si>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</si>
  <si>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</si>
  <si>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</si>
  <si>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</si>
  <si>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</si>
  <si>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</si>
  <si>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</si>
  <si>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</si>
  <si>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</si>
  <si>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</si>
  <si>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</si>
  <si>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</si>
  <si>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</si>
  <si>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</si>
  <si>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</si>
  <si>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</si>
  <si>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</si>
  <si>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</si>
  <si>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</si>
  <si>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</si>
  <si>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</si>
  <si>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</si>
  <si>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</si>
  <si>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</si>
  <si>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</si>
  <si>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</si>
  <si>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</si>
  <si>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</si>
  <si>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</si>
  <si>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</si>
  <si>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</si>
  <si>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</si>
  <si>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</si>
  <si>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</si>
  <si>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</si>
  <si>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</si>
  <si>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</si>
  <si>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</si>
  <si>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</si>
  <si>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</si>
  <si>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</si>
  <si>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</si>
  <si>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</si>
  <si>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</si>
  <si>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</si>
  <si>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</si>
  <si>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</si>
  <si>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</si>
  <si>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</si>
  <si>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</si>
  <si>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</si>
  <si>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</si>
  <si>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</si>
  <si>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</si>
  <si>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</si>
  <si>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</si>
  <si>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</si>
  <si>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</si>
  <si>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</si>
  <si>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</si>
  <si>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</si>
  <si>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</si>
  <si>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</si>
  <si>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</si>
  <si>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</si>
  <si>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</si>
  <si>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</si>
  <si>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</si>
  <si>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</si>
  <si>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</si>
  <si>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</si>
  <si>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</si>
  <si>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</si>
  <si>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</si>
  <si>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</si>
  <si>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</si>
  <si>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</si>
  <si>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</si>
  <si>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</si>
  <si>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</si>
  <si>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</si>
  <si>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</si>
  <si>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</si>
  <si>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</si>
  <si>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</si>
  <si>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</si>
  <si>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</si>
  <si>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</si>
  <si>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</si>
  <si>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</si>
  <si>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</si>
  <si>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</si>
  <si>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</si>
  <si>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</si>
  <si>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</si>
  <si>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</si>
  <si>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</si>
  <si>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</si>
  <si>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</si>
  <si>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</si>
  <si>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</si>
  <si>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</si>
  <si>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</si>
  <si>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</si>
  <si>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</si>
  <si>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</si>
  <si>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</si>
  <si>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</si>
  <si>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</si>
  <si>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</si>
  <si>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</si>
  <si>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</si>
  <si>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</si>
  <si>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</si>
  <si>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</si>
  <si>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</si>
  <si>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</si>
  <si>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</si>
  <si>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</si>
  <si>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</si>
  <si>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</si>
  <si>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</si>
  <si>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</si>
  <si>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</si>
  <si>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</si>
  <si>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</si>
  <si>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</si>
  <si>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</si>
  <si>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</si>
  <si>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</si>
  <si>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</si>
  <si>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</si>
  <si>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</si>
  <si>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</si>
  <si>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</si>
  <si>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</si>
  <si>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</si>
  <si>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</si>
  <si>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</si>
  <si>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</si>
  <si>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</si>
  <si>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</si>
  <si>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</si>
  <si>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</si>
  <si>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</si>
  <si>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</si>
  <si>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</si>
  <si>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</si>
  <si>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</si>
  <si>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</si>
  <si>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</si>
  <si>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</si>
  <si>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</si>
  <si>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</si>
  <si>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</si>
  <si>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</si>
  <si>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</si>
  <si>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</si>
  <si>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</si>
  <si>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</si>
  <si>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</si>
  <si>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</si>
  <si>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</si>
  <si>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</si>
  <si>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</si>
  <si>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</si>
  <si>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</si>
  <si>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</si>
  <si>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</si>
  <si>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</si>
  <si>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</si>
  <si>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</si>
  <si>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</si>
  <si>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</si>
  <si>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</si>
  <si>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</si>
  <si>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</si>
  <si>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</si>
  <si>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</si>
  <si>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</si>
  <si>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</si>
  <si>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</si>
  <si>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</si>
  <si>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</si>
  <si>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</si>
  <si>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</si>
  <si>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</si>
  <si>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</si>
  <si>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</si>
  <si>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</si>
  <si>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</si>
  <si>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</si>
  <si>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</si>
  <si>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</si>
  <si>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</si>
  <si>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</si>
  <si>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</si>
  <si>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</si>
  <si>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</si>
  <si>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</si>
  <si>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</si>
  <si>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</si>
  <si>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</si>
  <si>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</si>
  <si>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</si>
  <si>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</si>
  <si>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</si>
  <si>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</si>
  <si>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</si>
  <si>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</si>
  <si>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</si>
  <si>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</si>
  <si>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</si>
  <si>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</si>
  <si>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</si>
  <si>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</si>
  <si>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</si>
  <si>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</si>
  <si>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</si>
  <si>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</si>
  <si>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</si>
  <si>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</si>
  <si>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</si>
  <si>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</si>
  <si>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</si>
  <si>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</si>
  <si>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</si>
  <si>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</si>
  <si>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</si>
  <si>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</si>
  <si>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</si>
  <si>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</si>
  <si>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</si>
  <si>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</si>
  <si>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</si>
  <si>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</si>
  <si>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</si>
  <si>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</si>
  <si>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</si>
  <si>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</si>
  <si>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</si>
  <si>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</si>
  <si>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</si>
  <si>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</si>
  <si>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</si>
  <si>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</si>
  <si>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</si>
  <si>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</si>
  <si>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</si>
  <si>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</si>
  <si>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</si>
  <si>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</si>
  <si>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</si>
  <si>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</si>
  <si>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</si>
  <si>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</si>
  <si>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</si>
  <si>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</si>
  <si>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</si>
  <si>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</si>
  <si>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</si>
  <si>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</si>
  <si>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</si>
  <si>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</si>
  <si>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</si>
  <si>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</si>
  <si>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</si>
  <si>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</si>
  <si>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</si>
  <si>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</si>
  <si>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</si>
  <si>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</si>
  <si>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</si>
  <si>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</si>
  <si>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</si>
  <si>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</si>
  <si>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</si>
  <si>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</si>
  <si>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</si>
  <si>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</si>
  <si>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</si>
  <si>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</si>
  <si>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</si>
  <si>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</si>
  <si>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</si>
  <si>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</si>
  <si>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</si>
  <si>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</si>
  <si>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</si>
  <si>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</si>
  <si>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</si>
  <si>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</si>
  <si>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</si>
  <si>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</si>
  <si>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</si>
  <si>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</si>
  <si>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</si>
  <si>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</si>
  <si>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</si>
  <si>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</si>
  <si>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</si>
  <si>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</si>
  <si>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</si>
  <si>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</si>
  <si>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</si>
  <si>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</si>
  <si>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</si>
  <si>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</si>
  <si>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</si>
  <si>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</si>
  <si>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</si>
  <si>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</si>
  <si>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</si>
  <si>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</si>
  <si>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</si>
  <si>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</si>
  <si>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</si>
  <si>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</si>
  <si>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</si>
  <si>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</si>
  <si>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</si>
  <si>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</si>
  <si>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</si>
  <si>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</si>
  <si>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</si>
  <si>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</si>
  <si>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</si>
  <si>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</si>
  <si>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</si>
  <si>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</si>
  <si>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</si>
  <si>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</si>
  <si>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</si>
  <si>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</si>
  <si>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</si>
  <si>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</si>
  <si>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</si>
  <si>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</si>
  <si>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</si>
  <si>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</si>
  <si>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</si>
  <si>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</si>
  <si>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</si>
  <si>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</si>
  <si>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</si>
  <si>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</si>
  <si>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</si>
  <si>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</si>
  <si>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</si>
  <si>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</si>
  <si>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</si>
  <si>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</si>
  <si>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</si>
  <si>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</si>
  <si>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</si>
  <si>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</si>
  <si>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</si>
  <si>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</si>
  <si>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</si>
  <si>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</si>
  <si>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</si>
  <si>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</si>
  <si>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</si>
  <si>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</si>
  <si>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</si>
  <si>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</si>
  <si>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</si>
  <si>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</si>
  <si>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</si>
  <si>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</si>
  <si>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</si>
  <si>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</si>
  <si>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</si>
  <si>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</si>
  <si>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</si>
  <si>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</si>
  <si>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</si>
  <si>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</si>
  <si>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</si>
  <si>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</si>
  <si>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</si>
  <si>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</si>
  <si>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</si>
  <si>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</si>
  <si>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</si>
  <si>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</si>
  <si>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</si>
  <si>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</si>
  <si>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</si>
  <si>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</si>
  <si>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</si>
  <si>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</si>
  <si>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</si>
  <si>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</si>
  <si>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</si>
  <si>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</si>
  <si>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</si>
  <si>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</si>
  <si>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</si>
  <si>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</si>
  <si>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</si>
  <si>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</si>
  <si>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</si>
  <si>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</si>
  <si>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</si>
  <si>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</si>
  <si>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</si>
  <si>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</si>
  <si>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</si>
  <si>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</si>
  <si>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</si>
  <si>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</si>
  <si>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</si>
  <si>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</si>
  <si>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</si>
  <si>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</si>
  <si>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</si>
  <si>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</si>
  <si>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</si>
  <si>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</si>
  <si>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</si>
  <si>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</si>
  <si>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</si>
  <si>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</si>
  <si>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</si>
  <si>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</si>
  <si>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</si>
  <si>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</si>
  <si>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</si>
  <si>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</si>
  <si>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</si>
  <si>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</si>
  <si>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</si>
  <si>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</si>
  <si>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</si>
  <si>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</si>
  <si>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</si>
  <si>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</si>
  <si>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</si>
  <si>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</si>
  <si>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</si>
  <si>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</si>
  <si>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</si>
  <si>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</si>
  <si>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</si>
  <si>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</si>
  <si>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</si>
  <si>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</si>
  <si>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</si>
  <si>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</si>
  <si>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</si>
  <si>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</si>
  <si>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</si>
  <si>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</si>
  <si>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</si>
  <si>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</si>
  <si>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</si>
  <si>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</si>
  <si>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</si>
  <si>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</si>
  <si>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</si>
  <si>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</si>
  <si>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</si>
  <si>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</si>
  <si>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</si>
  <si>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</si>
  <si>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</si>
  <si>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</si>
  <si>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</si>
  <si>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</si>
  <si>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</si>
  <si>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</si>
  <si>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</si>
  <si>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</si>
  <si>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</si>
  <si>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</si>
  <si>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</si>
  <si>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</si>
  <si>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</si>
  <si>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</si>
  <si>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</si>
  <si>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</si>
  <si>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</si>
  <si>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</si>
  <si>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</si>
  <si>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</si>
  <si>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</si>
  <si>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</si>
  <si>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</si>
  <si>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</si>
  <si>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</si>
  <si>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</si>
  <si>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</si>
  <si>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</si>
  <si>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</si>
  <si>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</si>
  <si>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</si>
  <si>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</si>
  <si>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</si>
  <si>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</si>
  <si>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</si>
  <si>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</si>
  <si>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</si>
  <si>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</si>
  <si>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</si>
  <si>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</si>
  <si>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</si>
  <si>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</si>
  <si>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</si>
  <si>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</si>
  <si>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</si>
  <si>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</si>
  <si>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</si>
  <si>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</si>
  <si>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</si>
  <si>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</si>
  <si>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</si>
  <si>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</si>
  <si>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</si>
  <si>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</si>
  <si>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</si>
  <si>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</si>
  <si>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</si>
  <si>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</si>
  <si>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</si>
  <si>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</si>
  <si>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</si>
  <si>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</si>
  <si>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</si>
  <si>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</si>
  <si>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</si>
  <si>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</si>
  <si>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</si>
  <si>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</si>
  <si>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</si>
  <si>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</si>
  <si>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</si>
  <si>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</si>
  <si>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</si>
  <si>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</si>
  <si>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</si>
  <si>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</si>
  <si>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</si>
  <si>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</si>
  <si>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</si>
  <si>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</si>
  <si>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</si>
  <si>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</si>
  <si>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</si>
  <si>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</si>
  <si>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</si>
  <si>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</si>
  <si>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</si>
  <si>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</si>
  <si>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</si>
  <si>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</si>
  <si>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</si>
  <si>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</si>
  <si>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</si>
  <si>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</si>
  <si>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</si>
  <si>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</si>
  <si>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</si>
  <si>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</si>
  <si>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</si>
  <si>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</si>
  <si>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</si>
  <si>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</si>
  <si>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</si>
  <si>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</si>
  <si>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</si>
  <si>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</si>
  <si>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</si>
  <si>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</si>
  <si>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</si>
  <si>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</si>
  <si>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</si>
  <si>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</si>
  <si>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</si>
  <si>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</si>
  <si>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</si>
  <si>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</si>
  <si>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</si>
  <si>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</si>
  <si>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</si>
  <si>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</si>
  <si>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</si>
  <si>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</si>
  <si>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</si>
  <si>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</si>
  <si>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</si>
  <si>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</si>
  <si>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</si>
  <si>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</si>
  <si>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</si>
  <si>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</si>
  <si>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</si>
  <si>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</si>
  <si>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</si>
  <si>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</si>
  <si>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</si>
  <si>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</si>
  <si>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</si>
  <si>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</si>
  <si>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</si>
  <si>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</si>
  <si>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</si>
  <si>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</si>
  <si>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</si>
  <si>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</si>
  <si>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</si>
  <si>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</si>
  <si>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</si>
  <si>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</si>
  <si>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</si>
  <si>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</si>
  <si>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</si>
  <si>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</si>
  <si>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</si>
  <si>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</si>
  <si>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</si>
  <si>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</si>
  <si>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</si>
  <si>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</si>
  <si>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</si>
  <si>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</si>
  <si>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</si>
  <si>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</si>
  <si>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</si>
  <si>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</si>
  <si>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</si>
  <si>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</si>
  <si>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</si>
  <si>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</si>
  <si>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</si>
  <si>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</si>
  <si>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</si>
  <si>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</si>
  <si>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</si>
  <si>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</si>
  <si>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</si>
  <si>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</si>
  <si>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</si>
  <si>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</si>
  <si>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</si>
  <si>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</si>
  <si>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</si>
  <si>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</si>
  <si>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</si>
  <si>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</si>
  <si>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</si>
  <si>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</si>
  <si>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</si>
  <si>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</si>
  <si>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</si>
  <si>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</si>
  <si>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</si>
  <si>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</si>
  <si>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</si>
  <si>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</si>
  <si>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</si>
  <si>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</si>
  <si>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</si>
  <si>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</si>
  <si>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</si>
  <si>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</si>
  <si>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</si>
  <si>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</si>
  <si>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</si>
  <si>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</si>
  <si>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</si>
  <si>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</si>
  <si>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</si>
  <si>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</si>
  <si>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</si>
  <si>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</si>
  <si>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</si>
  <si>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</si>
  <si>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</si>
  <si>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</si>
  <si>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</si>
  <si>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</si>
  <si>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</si>
  <si>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</si>
  <si>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</si>
  <si>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</si>
  <si>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</si>
  <si>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</si>
  <si>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</si>
  <si>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</si>
  <si>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</si>
  <si>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</si>
  <si>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</si>
  <si>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</si>
  <si>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</si>
  <si>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</si>
  <si>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</si>
  <si>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</si>
  <si>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</si>
  <si>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</si>
  <si>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</si>
  <si>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</si>
  <si>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</si>
  <si>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</si>
  <si>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</si>
  <si>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</si>
  <si>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</si>
  <si>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</si>
  <si>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</si>
  <si>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</si>
  <si>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</si>
  <si>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</si>
  <si>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</si>
  <si>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</si>
  <si>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</si>
  <si>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</si>
  <si>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</si>
  <si>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</si>
  <si>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</si>
  <si>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</si>
  <si>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</si>
  <si>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</si>
  <si>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</si>
  <si>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</si>
  <si>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</si>
  <si>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</si>
  <si>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</si>
  <si>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</si>
  <si>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</si>
  <si>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</si>
  <si>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</si>
  <si>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</si>
  <si>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</si>
  <si>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</si>
  <si>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</si>
  <si>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</si>
  <si>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</si>
  <si>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</si>
  <si>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</si>
  <si>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</si>
  <si>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</si>
  <si>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</si>
  <si>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</si>
  <si>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</si>
  <si>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</si>
  <si>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</si>
  <si>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</si>
  <si>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</si>
  <si>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</si>
  <si>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</si>
  <si>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</si>
  <si>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</si>
  <si>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</si>
  <si>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</si>
  <si>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</si>
  <si>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</si>
  <si>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</si>
  <si>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</si>
  <si>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</si>
  <si>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</si>
  <si>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</si>
  <si>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</si>
  <si>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</si>
  <si>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</si>
  <si>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</si>
  <si>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</si>
  <si>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</si>
  <si>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</si>
  <si>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</si>
  <si>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</si>
  <si>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</si>
  <si>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</si>
  <si>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</si>
  <si>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</si>
  <si>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</si>
  <si>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</si>
  <si>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</si>
  <si>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</si>
  <si>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</si>
  <si>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</si>
  <si>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</si>
  <si>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</si>
  <si>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</si>
  <si>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</si>
  <si>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</si>
  <si>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</si>
  <si>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</si>
  <si>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</si>
  <si>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</si>
  <si>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</si>
  <si>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</si>
  <si>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</si>
  <si>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</si>
  <si>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</si>
  <si>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</si>
  <si>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</si>
  <si>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</si>
  <si>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</si>
  <si>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</si>
  <si>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</si>
  <si>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</si>
  <si>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</si>
  <si>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</si>
  <si>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</si>
  <si>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</si>
  <si>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</si>
  <si>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</si>
  <si>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</si>
  <si>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</si>
  <si>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</si>
  <si>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</si>
  <si>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</si>
  <si>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</si>
  <si>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</si>
  <si>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</si>
  <si>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</si>
  <si>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</si>
  <si>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</si>
  <si>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</si>
  <si>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</si>
  <si>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</si>
  <si>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</si>
  <si>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</si>
  <si>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</si>
  <si>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</si>
  <si>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</si>
  <si>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</si>
  <si>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</si>
  <si>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</si>
  <si>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</si>
  <si>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</si>
  <si>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</si>
  <si>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</si>
  <si>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</si>
  <si>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</si>
  <si>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</si>
  <si>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</si>
  <si>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</si>
  <si>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</si>
  <si>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</si>
  <si>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</si>
  <si>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</si>
  <si>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</si>
  <si>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</si>
  <si>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</si>
  <si>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</si>
  <si>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</si>
  <si>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</si>
  <si>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</si>
  <si>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</si>
  <si>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</si>
  <si>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</si>
  <si>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</si>
  <si>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</si>
  <si>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</si>
  <si>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</si>
  <si>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</si>
  <si>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</si>
  <si>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</si>
  <si>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</si>
  <si>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</si>
  <si>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</si>
  <si>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</si>
  <si>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</si>
  <si>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</si>
  <si>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</si>
  <si>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</si>
  <si>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</si>
  <si>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</si>
  <si>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</si>
  <si>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</si>
  <si>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</si>
  <si>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</si>
  <si>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</si>
  <si>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</si>
  <si>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</si>
  <si>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</si>
  <si>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</si>
  <si>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</si>
  <si>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</si>
  <si>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</si>
  <si>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</si>
  <si>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</si>
  <si>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</si>
  <si>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</si>
  <si>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</si>
  <si>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</si>
  <si>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</si>
  <si>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</si>
  <si>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</si>
  <si>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</si>
  <si>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</si>
  <si>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</si>
  <si>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</si>
  <si>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</si>
  <si>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</si>
  <si>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</si>
  <si>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</si>
  <si>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</si>
  <si>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</si>
  <si>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</si>
  <si>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</si>
  <si>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</si>
  <si>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</si>
  <si>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</si>
  <si>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</si>
  <si>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</si>
  <si>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</si>
  <si>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</si>
  <si>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</si>
  <si>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</si>
  <si>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</si>
  <si>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</si>
  <si>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</si>
  <si>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</si>
  <si>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</si>
  <si>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</si>
  <si>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</si>
  <si>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</si>
  <si>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</si>
  <si>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</si>
  <si>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</si>
  <si>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</si>
  <si>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</si>
  <si>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</si>
  <si>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</si>
  <si>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</si>
  <si>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</si>
  <si>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</si>
  <si>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</si>
  <si>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</si>
  <si>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</si>
  <si>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</si>
  <si>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</si>
  <si>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</si>
  <si>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</si>
  <si>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</si>
  <si>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</si>
  <si>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</si>
  <si>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</si>
  <si>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</si>
  <si>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</si>
  <si>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</si>
  <si>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</si>
  <si>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</si>
  <si>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</si>
  <si>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</si>
  <si>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</si>
  <si>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</si>
  <si>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</si>
  <si>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</si>
  <si>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</si>
  <si>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</si>
  <si>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</si>
  <si>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</si>
  <si>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</si>
  <si>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</si>
  <si>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</si>
  <si>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</si>
  <si>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</si>
  <si>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</si>
  <si>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</si>
  <si>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</si>
  <si>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</si>
  <si>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</si>
  <si>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</si>
  <si>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</si>
  <si>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</si>
  <si>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</si>
  <si>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</si>
  <si>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</si>
  <si>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</si>
  <si>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</si>
  <si>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</si>
  <si>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</si>
  <si>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</si>
  <si>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</si>
  <si>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</si>
  <si>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</si>
  <si>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</si>
  <si>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</si>
  <si>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</si>
  <si>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</si>
  <si>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</si>
  <si>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</si>
  <si>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</si>
  <si>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</si>
  <si>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</si>
  <si>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</si>
  <si>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</si>
  <si>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</si>
  <si>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</si>
  <si>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</si>
  <si>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</si>
  <si>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</si>
  <si>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</si>
  <si>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</si>
  <si>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</si>
  <si>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</si>
  <si>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</si>
  <si>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</si>
  <si>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</si>
  <si>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</si>
  <si>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</si>
  <si>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</si>
  <si>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</si>
  <si>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</si>
  <si>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</si>
  <si>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</si>
  <si>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</si>
  <si>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</si>
  <si>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</si>
  <si>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</si>
  <si>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</si>
  <si>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</si>
  <si>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</si>
  <si>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</si>
  <si>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</si>
  <si>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</si>
  <si>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</si>
  <si>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</si>
  <si>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</si>
  <si>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</si>
  <si>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</si>
  <si>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</si>
  <si>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</si>
  <si>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</si>
  <si>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</si>
  <si>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</si>
  <si>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</si>
  <si>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</si>
  <si>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</si>
  <si>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</si>
  <si>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</si>
  <si>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</si>
  <si>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</si>
  <si>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</si>
  <si>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</si>
  <si>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</si>
  <si>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</si>
  <si>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</si>
  <si>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</si>
  <si>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</si>
  <si>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</si>
  <si>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</si>
  <si>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</si>
  <si>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</si>
  <si>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</si>
  <si>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</si>
  <si>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</si>
  <si>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</si>
  <si>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</si>
  <si>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</si>
  <si>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</si>
  <si>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</si>
  <si>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</si>
  <si>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</si>
  <si>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</si>
  <si>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</si>
  <si>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</si>
  <si>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</si>
  <si>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</si>
  <si>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</si>
  <si>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</si>
  <si>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</si>
  <si>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</si>
  <si>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</si>
  <si>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</si>
  <si>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</si>
  <si>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</si>
  <si>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</si>
  <si>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</si>
  <si>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</si>
  <si>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</si>
  <si>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</si>
  <si>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</si>
  <si>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</si>
  <si>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</si>
  <si>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</si>
  <si>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</si>
  <si>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</si>
  <si>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</si>
  <si>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</si>
  <si>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</si>
  <si>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</si>
  <si>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</si>
  <si>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</si>
  <si>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</si>
  <si>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</si>
  <si>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</si>
  <si>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</si>
  <si>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</si>
  <si>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</si>
  <si>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</si>
  <si>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</si>
  <si>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</si>
  <si>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</si>
  <si>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</si>
  <si>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</si>
  <si>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</si>
  <si>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</si>
  <si>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</si>
  <si>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</si>
  <si>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</si>
  <si>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</si>
  <si>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</si>
  <si>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</si>
  <si>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</si>
  <si>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</si>
  <si>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</si>
  <si>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</si>
  <si>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</si>
  <si>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</si>
  <si>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</si>
  <si>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</si>
  <si>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</si>
  <si>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</si>
  <si>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</si>
  <si>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</si>
  <si>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</si>
  <si>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</si>
  <si>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</si>
  <si>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</si>
  <si>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</si>
  <si>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</si>
  <si>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</si>
  <si>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</si>
  <si>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</si>
  <si>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</si>
  <si>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</si>
  <si>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</si>
  <si>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</si>
  <si>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</si>
  <si>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</si>
  <si>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</si>
  <si>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</si>
  <si>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</si>
  <si>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</si>
  <si>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</si>
  <si>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</si>
  <si>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</si>
  <si>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</si>
  <si>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</si>
  <si>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</si>
  <si>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</si>
  <si>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</si>
  <si>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</si>
  <si>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</si>
  <si>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</si>
  <si>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</si>
  <si>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</si>
  <si>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</si>
  <si>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</si>
  <si>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</si>
  <si>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</si>
  <si>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</si>
  <si>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</si>
  <si>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</si>
  <si>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</si>
  <si>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</si>
  <si>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</si>
  <si>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</si>
  <si>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</si>
  <si>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</si>
  <si>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</si>
  <si>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</si>
  <si>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</si>
  <si>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</si>
  <si>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</si>
  <si>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</si>
  <si>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</si>
  <si>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</si>
  <si>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</si>
  <si>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</si>
  <si>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</si>
  <si>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</si>
  <si>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</si>
  <si>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</si>
  <si>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</si>
  <si>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</si>
  <si>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</si>
  <si>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</si>
  <si>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</si>
  <si>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</si>
  <si>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</si>
  <si>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</si>
  <si>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</si>
  <si>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</si>
  <si>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</si>
  <si>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</si>
  <si>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</si>
  <si>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</si>
  <si>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</si>
  <si>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</si>
  <si>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</si>
  <si>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</si>
  <si>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</si>
  <si>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</si>
  <si>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</si>
  <si>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</si>
  <si>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</si>
  <si>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</si>
  <si>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</si>
  <si>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</si>
  <si>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</si>
  <si>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</si>
  <si>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</si>
  <si>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</si>
  <si>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</si>
  <si>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</si>
  <si>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</si>
  <si>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</si>
  <si>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</si>
  <si>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</si>
  <si>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</si>
  <si>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</si>
  <si>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</si>
  <si>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</si>
  <si>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</si>
  <si>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</si>
  <si>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</si>
  <si>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</si>
  <si>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</si>
  <si>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</si>
  <si>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</si>
  <si>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</si>
  <si>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</si>
  <si>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</si>
  <si>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</si>
  <si>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</si>
  <si>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</si>
  <si>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</si>
  <si>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</si>
  <si>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</si>
  <si>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</si>
  <si>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</si>
  <si>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</si>
  <si>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</si>
  <si>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</si>
  <si>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</si>
  <si>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</si>
  <si>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</si>
  <si>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</si>
  <si>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</si>
  <si>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</si>
  <si>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</si>
  <si>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</si>
  <si>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</si>
  <si>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</si>
  <si>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</si>
  <si>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</si>
  <si>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</si>
  <si>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</si>
  <si>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</si>
  <si>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</si>
  <si>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</si>
  <si>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</si>
  <si>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</si>
  <si>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</si>
  <si>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</si>
  <si>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</si>
  <si>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</si>
  <si>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</si>
  <si>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</si>
  <si>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</si>
  <si>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</si>
  <si>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</si>
  <si>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</si>
  <si>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</si>
  <si>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</si>
  <si>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</si>
  <si>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</si>
  <si>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</si>
  <si>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</si>
  <si>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</si>
  <si>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</si>
  <si>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</si>
  <si>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</si>
  <si>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</si>
  <si>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</si>
  <si>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</si>
  <si>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</si>
  <si>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</si>
  <si>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</si>
  <si>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</si>
  <si>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</si>
  <si>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</si>
  <si>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</si>
  <si>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</si>
  <si>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</si>
  <si>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</si>
  <si>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</si>
  <si>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</si>
  <si>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</si>
  <si>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</si>
  <si>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</si>
  <si>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</si>
  <si>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</si>
  <si>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</si>
  <si>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</si>
  <si>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</si>
  <si>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</si>
  <si>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</si>
  <si>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</si>
  <si>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</si>
  <si>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</si>
  <si>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</si>
  <si>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</si>
  <si>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</si>
  <si>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</si>
  <si>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</si>
  <si>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</si>
  <si>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</si>
  <si>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</si>
  <si>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</si>
  <si>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</si>
  <si>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</si>
  <si>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</si>
  <si>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</si>
  <si>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</si>
  <si>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</si>
  <si>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</si>
  <si>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</si>
  <si>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</si>
  <si>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</si>
  <si>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</si>
  <si>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</si>
  <si>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</si>
  <si>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</si>
  <si>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</si>
  <si>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</si>
  <si>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</si>
  <si>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</si>
  <si>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</si>
  <si>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</si>
  <si>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</si>
  <si>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</si>
  <si>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</si>
  <si>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</si>
  <si>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</si>
  <si>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</si>
  <si>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</si>
  <si>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</si>
  <si>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</si>
  <si>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</si>
  <si>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</si>
  <si>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</si>
  <si>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</si>
  <si>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</si>
  <si>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</si>
  <si>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</si>
  <si>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</si>
  <si>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</si>
  <si>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</si>
  <si>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</si>
  <si>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</si>
  <si>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</si>
  <si>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</si>
  <si>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</si>
  <si>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</si>
  <si>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</si>
  <si>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</si>
  <si>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</si>
  <si>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</si>
  <si>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</si>
  <si>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</si>
  <si>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</si>
  <si>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</si>
  <si>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</si>
  <si>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</si>
  <si>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</si>
  <si>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</si>
  <si>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</si>
  <si>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</si>
  <si>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</si>
  <si>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</si>
  <si>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</si>
  <si>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</si>
  <si>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</si>
  <si>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</si>
  <si>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</si>
  <si>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</si>
  <si>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</si>
  <si>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</si>
  <si>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</si>
  <si>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</si>
  <si>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</si>
  <si>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</si>
  <si>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</si>
  <si>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</si>
  <si>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</si>
  <si>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</si>
  <si>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</si>
  <si>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</si>
  <si>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</si>
  <si>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</si>
  <si>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</si>
  <si>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</si>
  <si>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</si>
  <si>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</si>
  <si>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</si>
  <si>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</si>
  <si>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</si>
  <si>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</si>
  <si>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</si>
  <si>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</si>
  <si>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</si>
  <si>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</si>
  <si>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</si>
  <si>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</si>
  <si>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</si>
  <si>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</si>
  <si>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</si>
  <si>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</si>
  <si>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</si>
  <si>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</si>
  <si>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</si>
  <si>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</si>
  <si>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</si>
  <si>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</si>
  <si>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</si>
  <si>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</si>
  <si>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</si>
  <si>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</si>
  <si>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</si>
  <si>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</si>
  <si>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</si>
  <si>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</si>
  <si>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</si>
  <si>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</si>
  <si>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</si>
  <si>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</si>
  <si>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</si>
  <si>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</si>
  <si>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</si>
  <si>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</si>
  <si>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</si>
  <si>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</si>
  <si>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</si>
  <si>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</si>
  <si>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</si>
  <si>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</si>
  <si>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</si>
  <si>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</si>
  <si>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</si>
  <si>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</si>
  <si>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</si>
  <si>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</si>
  <si>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</si>
  <si>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</si>
  <si>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</si>
  <si>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</si>
  <si>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</si>
  <si>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</si>
  <si>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</si>
  <si>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</si>
  <si>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</si>
  <si>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</si>
  <si>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</si>
  <si>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</si>
  <si>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</si>
  <si>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</si>
  <si>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</si>
  <si>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</si>
  <si>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</si>
  <si>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</si>
  <si>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</si>
  <si>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</si>
  <si>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</si>
  <si>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</si>
  <si>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</si>
  <si>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</si>
  <si>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</si>
  <si>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</si>
  <si>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</si>
  <si>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</si>
  <si>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</si>
  <si>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</si>
  <si>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</si>
  <si>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</si>
  <si>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</si>
  <si>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</si>
  <si>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</si>
  <si>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</si>
  <si>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</si>
  <si>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</si>
  <si>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</si>
  <si>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</si>
  <si>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</si>
  <si>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</si>
  <si>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</si>
  <si>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</si>
  <si>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</si>
  <si>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</si>
  <si>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</si>
  <si>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</si>
  <si>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</si>
  <si>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</si>
  <si>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</si>
  <si>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</si>
  <si>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</si>
  <si>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</si>
  <si>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</si>
  <si>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</si>
  <si>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</si>
  <si>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</si>
  <si>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</si>
  <si>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</si>
  <si>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</si>
  <si>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</si>
  <si>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</si>
  <si>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</si>
  <si>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</si>
  <si>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</si>
  <si>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</si>
  <si>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</si>
  <si>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</si>
  <si>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</si>
  <si>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</si>
  <si>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</si>
  <si>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</si>
  <si>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</si>
  <si>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</si>
  <si>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</si>
  <si>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</si>
  <si>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</si>
  <si>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</si>
  <si>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</si>
  <si>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</si>
  <si>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</si>
  <si>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</si>
  <si>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</si>
  <si>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</si>
  <si>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</si>
  <si>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</si>
  <si>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</si>
  <si>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</si>
  <si>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</si>
  <si>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</si>
  <si>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</si>
  <si>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</si>
  <si>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</si>
  <si>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</si>
  <si>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</si>
  <si>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</si>
  <si>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</si>
  <si>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</si>
  <si>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</si>
  <si>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</si>
  <si>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</si>
  <si>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</si>
  <si>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</si>
  <si>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</si>
  <si>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</si>
  <si>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</si>
  <si>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</si>
  <si>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</si>
  <si>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</si>
  <si>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</si>
  <si>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</si>
  <si>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</si>
  <si>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</si>
  <si>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</si>
  <si>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</si>
  <si>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</si>
  <si>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</si>
  <si>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</si>
  <si>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</si>
  <si>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</si>
  <si>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</si>
  <si>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</si>
  <si>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</si>
  <si>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</si>
  <si>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</si>
  <si>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</si>
  <si>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</si>
  <si>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</si>
  <si>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</si>
  <si>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</si>
  <si>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</si>
  <si>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</si>
  <si>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</si>
  <si>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</si>
  <si>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</si>
  <si>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</si>
  <si>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</si>
  <si>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</si>
  <si>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</si>
  <si>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</si>
  <si>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</si>
  <si>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</si>
  <si>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</si>
  <si>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</si>
  <si>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</si>
  <si>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</si>
  <si>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</si>
  <si>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</si>
  <si>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</si>
  <si>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</si>
  <si>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</si>
  <si>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</si>
  <si>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</si>
  <si>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</si>
  <si>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</si>
  <si>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</si>
  <si>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</si>
  <si>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</si>
  <si>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</si>
  <si>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</si>
  <si>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</si>
  <si>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</si>
  <si>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</si>
  <si>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</si>
  <si>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</si>
  <si>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</si>
  <si>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</si>
  <si>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</si>
  <si>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</si>
  <si>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</si>
  <si>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</si>
  <si>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</si>
  <si>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</si>
  <si>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</si>
  <si>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</si>
  <si>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</si>
  <si>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</si>
  <si>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</si>
  <si>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</si>
  <si>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</si>
  <si>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</si>
  <si>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</si>
  <si>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</si>
  <si>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</si>
  <si>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</si>
  <si>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</si>
  <si>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</si>
  <si>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</si>
  <si>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</si>
  <si>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</si>
  <si>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</si>
  <si>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</si>
  <si>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</si>
  <si>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</si>
  <si>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</si>
  <si>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</si>
  <si>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</si>
  <si>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</si>
  <si>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</si>
  <si>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</si>
  <si>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</si>
  <si>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</si>
  <si>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</si>
  <si>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</si>
  <si>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</si>
  <si>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</si>
  <si>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</si>
  <si>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</si>
  <si>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</si>
  <si>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</si>
  <si>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</si>
  <si>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</si>
  <si>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</si>
  <si>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</si>
  <si>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</si>
  <si>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</si>
  <si>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</si>
  <si>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</si>
  <si>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</si>
  <si>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</si>
  <si>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</si>
  <si>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</si>
  <si>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</si>
  <si>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</si>
  <si>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</si>
  <si>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</si>
  <si>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</si>
  <si>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</si>
  <si>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</si>
  <si>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</si>
  <si>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</si>
  <si>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</si>
  <si>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</si>
  <si>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</si>
  <si>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</si>
  <si>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</si>
  <si>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</si>
  <si>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</si>
  <si>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</si>
  <si>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</si>
  <si>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</si>
  <si>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</si>
  <si>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</si>
  <si>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</si>
  <si>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</si>
  <si>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</si>
  <si>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</si>
  <si>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</si>
  <si>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</si>
  <si>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</si>
  <si>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</si>
  <si>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</si>
  <si>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</si>
  <si>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</si>
  <si>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</si>
  <si>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</si>
  <si>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</si>
  <si>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</si>
  <si>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</si>
  <si>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</si>
  <si>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</si>
  <si>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</si>
  <si>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</si>
  <si>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</si>
  <si>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</si>
  <si>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</si>
  <si>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</si>
  <si>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</si>
  <si>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</si>
  <si>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</si>
  <si>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</si>
  <si>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</si>
  <si>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</si>
  <si>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</si>
  <si>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</si>
  <si>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</si>
  <si>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</si>
  <si>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</si>
  <si>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</si>
  <si>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</si>
  <si>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</si>
  <si>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</si>
  <si>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</si>
  <si>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</si>
  <si>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</si>
  <si>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</si>
  <si>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</si>
  <si>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</si>
  <si>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</si>
  <si>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</si>
  <si>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</si>
  <si>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</si>
  <si>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</si>
  <si>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</si>
  <si>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</si>
  <si>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</si>
  <si>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</si>
  <si>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</si>
  <si>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</si>
  <si>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</si>
  <si>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</si>
  <si>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</si>
  <si>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</si>
  <si>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</si>
  <si>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</si>
  <si>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</si>
  <si>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</si>
  <si>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</si>
  <si>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</si>
  <si>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</si>
  <si>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</si>
  <si>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</si>
  <si>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</si>
  <si>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</si>
  <si>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</si>
  <si>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</si>
  <si>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</si>
  <si>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</si>
  <si>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</si>
  <si>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</si>
  <si>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</si>
  <si>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</si>
  <si>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</si>
  <si>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</si>
  <si>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</si>
  <si>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</si>
  <si>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</si>
  <si>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</si>
  <si>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</si>
  <si>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</si>
  <si>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</si>
  <si>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</si>
  <si>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</si>
  <si>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</si>
  <si>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</si>
  <si>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</si>
  <si>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</si>
  <si>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</si>
  <si>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</si>
  <si>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</si>
  <si>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</si>
  <si>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</si>
  <si>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</si>
  <si>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</si>
  <si>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</si>
  <si>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</si>
  <si>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</si>
  <si>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</si>
  <si>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</si>
  <si>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</si>
  <si>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</si>
  <si>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</si>
  <si>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</si>
  <si>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</si>
  <si>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</si>
  <si>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</si>
  <si>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</si>
  <si>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</si>
  <si>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</si>
  <si>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</si>
  <si>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</si>
  <si>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</si>
  <si>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</si>
  <si>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</si>
  <si>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</si>
  <si>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</si>
  <si>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</si>
  <si>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</si>
  <si>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</si>
  <si>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</si>
  <si>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</si>
  <si>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</si>
  <si>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</si>
  <si>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</si>
  <si>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</si>
  <si>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</si>
  <si>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</si>
  <si>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</si>
  <si>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</si>
  <si>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</si>
  <si>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</si>
  <si>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</si>
  <si>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</si>
  <si>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</si>
  <si>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</si>
  <si>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</si>
  <si>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</si>
  <si>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</si>
  <si>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</si>
  <si>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</si>
  <si>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</si>
  <si>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</si>
  <si>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</si>
  <si>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</si>
  <si>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</si>
  <si>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</si>
  <si>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</si>
  <si>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</si>
  <si>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</si>
  <si>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</si>
  <si>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</si>
  <si>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</si>
  <si>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</si>
  <si>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</si>
  <si>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</si>
  <si>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</si>
  <si>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</si>
  <si>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</si>
  <si>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</si>
  <si>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</si>
  <si>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</si>
  <si>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</si>
  <si>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</si>
  <si>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</si>
  <si>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</si>
  <si>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</si>
  <si>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</si>
  <si>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</si>
  <si>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</si>
  <si>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</si>
  <si>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</si>
  <si>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</si>
  <si>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</si>
  <si>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</si>
  <si>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</si>
  <si>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</si>
  <si>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</si>
  <si>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</si>
  <si>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</si>
  <si>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</si>
  <si>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</si>
  <si>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</si>
  <si>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</si>
  <si>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</si>
  <si>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</si>
  <si>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</si>
  <si>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</si>
  <si>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</si>
  <si>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</si>
  <si>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</si>
  <si>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</si>
  <si>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</si>
  <si>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</si>
  <si>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</si>
  <si>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</si>
  <si>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</si>
  <si>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</si>
  <si>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</si>
  <si>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</si>
  <si>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</si>
  <si>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</si>
  <si>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</si>
  <si>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</si>
  <si>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</si>
  <si>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</si>
  <si>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</si>
  <si>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</si>
  <si>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</si>
  <si>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</si>
  <si>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</si>
  <si>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</si>
  <si>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</si>
  <si>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</si>
  <si>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</si>
  <si>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</si>
  <si>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</si>
  <si>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</si>
  <si>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</si>
  <si>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</si>
  <si>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</si>
  <si>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</si>
  <si>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</si>
  <si>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</si>
  <si>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</si>
  <si>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</si>
  <si>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</si>
  <si>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</si>
  <si>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</si>
  <si>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</si>
  <si>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</si>
  <si>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</si>
  <si>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</si>
  <si>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</si>
  <si>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</si>
  <si>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</si>
  <si>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</si>
  <si>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</si>
  <si>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</si>
  <si>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</si>
  <si>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</si>
  <si>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</si>
  <si>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</si>
  <si>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</si>
  <si>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</si>
  <si>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</si>
  <si>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</si>
  <si>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</si>
  <si>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</si>
  <si>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</si>
  <si>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</si>
  <si>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</si>
  <si>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</si>
  <si>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</si>
  <si>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</si>
  <si>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</si>
  <si>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</si>
  <si>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</si>
  <si>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</si>
  <si>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</si>
  <si>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</si>
  <si>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</si>
  <si>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</si>
  <si>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</si>
  <si>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</si>
  <si>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</si>
  <si>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</si>
  <si>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</si>
  <si>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</si>
  <si>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</si>
  <si>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</si>
  <si>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</si>
  <si>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</si>
  <si>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</si>
  <si>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</si>
  <si>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</si>
  <si>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</si>
  <si>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</si>
  <si>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</si>
  <si>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</si>
  <si>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</si>
  <si>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</si>
  <si>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</si>
  <si>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</si>
  <si>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</si>
  <si>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</si>
  <si>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</si>
  <si>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</si>
  <si>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</si>
  <si>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</si>
  <si>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</si>
  <si>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</si>
  <si>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</si>
  <si>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</si>
  <si>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</si>
  <si>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</si>
  <si>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</si>
  <si>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</si>
  <si>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</si>
  <si>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</si>
  <si>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</si>
  <si>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</si>
  <si>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</si>
  <si>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</si>
  <si>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</si>
  <si>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</si>
  <si>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</si>
  <si>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</si>
  <si>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</si>
  <si>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</si>
  <si>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</si>
  <si>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</si>
  <si>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</si>
  <si>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</si>
  <si>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</si>
  <si>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</si>
  <si>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</si>
  <si>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</si>
  <si>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</si>
  <si>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</si>
  <si>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</si>
  <si>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</si>
  <si>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</si>
  <si>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</si>
  <si>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</si>
  <si>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</si>
  <si>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</si>
  <si>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</si>
  <si>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</si>
  <si>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</si>
  <si>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</si>
  <si>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</si>
  <si>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</si>
  <si>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</si>
  <si>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</si>
  <si>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</si>
  <si>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</si>
  <si>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</si>
  <si>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</si>
  <si>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</si>
  <si>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</si>
  <si>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</si>
  <si>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</si>
  <si>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</si>
  <si>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</si>
  <si>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</si>
  <si>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</si>
  <si>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</si>
  <si>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</si>
  <si>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</si>
  <si>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</si>
  <si>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</si>
  <si>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</si>
  <si>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</si>
  <si>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</si>
  <si>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</si>
  <si>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</si>
  <si>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</si>
  <si>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</si>
  <si>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</si>
  <si>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</si>
  <si>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</si>
  <si>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</si>
  <si>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</si>
  <si>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</si>
  <si>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</si>
  <si>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</si>
  <si>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</si>
  <si>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</si>
  <si>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</si>
  <si>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</si>
  <si>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</si>
  <si>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</si>
  <si>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</si>
  <si>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</si>
  <si>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</si>
  <si>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</si>
  <si>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</si>
  <si>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</si>
  <si>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</si>
  <si>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</si>
  <si>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</si>
  <si>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</si>
  <si>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</si>
  <si>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</si>
  <si>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</si>
  <si>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</si>
  <si>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</si>
  <si>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</si>
  <si>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</si>
  <si>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</si>
  <si>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</si>
  <si>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</si>
  <si>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</si>
  <si>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</si>
  <si>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</si>
  <si>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</si>
  <si>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</si>
  <si>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</si>
  <si>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</si>
  <si>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</si>
  <si>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</si>
  <si>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</si>
  <si>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</si>
  <si>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</si>
  <si>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</si>
  <si>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</si>
  <si>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</si>
  <si>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</si>
  <si>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</si>
  <si>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</si>
  <si>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</si>
  <si>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</si>
  <si>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</si>
  <si>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</si>
  <si>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</si>
  <si>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</si>
  <si>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</si>
  <si>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</si>
  <si>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</si>
  <si>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</si>
  <si>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</si>
  <si>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</si>
  <si>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</si>
  <si>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</si>
  <si>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</si>
  <si>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</si>
  <si>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</si>
  <si>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</si>
  <si>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</si>
  <si>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</si>
  <si>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</si>
  <si>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</si>
  <si>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</si>
  <si>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</si>
  <si>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</si>
  <si>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</si>
  <si>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</si>
  <si>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</si>
  <si>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</si>
  <si>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</si>
  <si>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</si>
  <si>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</si>
  <si>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</si>
  <si>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</si>
  <si>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</si>
  <si>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</si>
  <si>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</si>
  <si>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</si>
  <si>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</si>
  <si>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</si>
  <si>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</si>
  <si>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</si>
  <si>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</si>
  <si>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</si>
  <si>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</si>
  <si>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</si>
  <si>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</si>
  <si>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</si>
  <si>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</si>
  <si>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</si>
  <si>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</si>
  <si>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</si>
  <si>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</si>
  <si>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</si>
  <si>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</si>
  <si>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</si>
  <si>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</si>
  <si>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</si>
  <si>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</si>
  <si>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</si>
  <si>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</si>
  <si>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</si>
  <si>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</si>
  <si>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</si>
  <si>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</si>
  <si>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</si>
  <si>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</si>
  <si>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</si>
  <si>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</si>
  <si>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</si>
  <si>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</si>
  <si>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</si>
  <si>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</si>
  <si>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</si>
  <si>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</si>
  <si>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</si>
  <si>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</si>
  <si>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</si>
  <si>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</si>
  <si>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</si>
  <si>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</si>
  <si>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</si>
  <si>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</si>
  <si>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</si>
  <si>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</si>
  <si>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</si>
  <si>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</si>
  <si>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</si>
  <si>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</si>
  <si>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</si>
  <si>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</si>
  <si>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</si>
  <si>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</si>
  <si>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</si>
  <si>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</si>
  <si>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</si>
  <si>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</si>
  <si>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</si>
  <si>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</si>
  <si>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</si>
  <si>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</si>
  <si>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</si>
  <si>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</si>
  <si>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</si>
  <si>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</si>
  <si>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</si>
  <si>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</si>
  <si>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</si>
  <si>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</si>
  <si>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</si>
  <si>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</si>
  <si>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</si>
  <si>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</si>
  <si>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</si>
  <si>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</si>
  <si>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</si>
  <si>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</si>
  <si>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</si>
  <si>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</si>
  <si>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</si>
  <si>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</si>
  <si>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</si>
  <si>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</si>
  <si>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</si>
  <si>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</si>
  <si>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</si>
  <si>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</si>
  <si>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</si>
  <si>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</si>
  <si>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</si>
  <si>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</si>
  <si>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</si>
  <si>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</si>
  <si>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</si>
  <si>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</si>
  <si>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</si>
  <si>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</si>
  <si>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</si>
  <si>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</si>
  <si>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</si>
  <si>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</si>
  <si>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</si>
  <si>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</si>
  <si>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</si>
  <si>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</si>
  <si>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</si>
  <si>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</si>
  <si>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</si>
  <si>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</si>
  <si>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</si>
  <si>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</si>
  <si>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</si>
  <si>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</si>
  <si>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</si>
  <si>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</si>
  <si>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</si>
  <si>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</si>
  <si>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</si>
  <si>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</si>
  <si>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</si>
  <si>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</si>
  <si>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</si>
  <si>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</si>
  <si>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</si>
  <si>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</si>
  <si>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</si>
  <si>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</si>
  <si>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</si>
  <si>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</si>
  <si>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</si>
  <si>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</si>
  <si>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</si>
  <si>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</si>
  <si>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</si>
  <si>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</si>
  <si>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</si>
  <si>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</si>
  <si>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</si>
  <si>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</si>
  <si>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</si>
  <si>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</si>
  <si>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</si>
  <si>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</si>
  <si>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</si>
  <si>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</si>
  <si>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</si>
  <si>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</si>
  <si>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</si>
  <si>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</si>
  <si>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</si>
  <si>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</si>
  <si>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</si>
  <si>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</si>
  <si>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</si>
  <si>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</si>
  <si>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</si>
  <si>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</si>
  <si>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</si>
  <si>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</si>
  <si>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</si>
  <si>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</si>
  <si>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</si>
  <si>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</si>
  <si>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</si>
  <si>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</si>
  <si>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</si>
  <si>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</si>
  <si>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</si>
  <si>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</si>
  <si>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</si>
  <si>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</si>
  <si>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</si>
  <si>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</si>
  <si>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</si>
  <si>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</si>
  <si>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</si>
  <si>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</si>
  <si>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</si>
  <si>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</si>
  <si>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</si>
  <si>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</si>
  <si>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</si>
  <si>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</si>
  <si>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</si>
  <si>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</si>
  <si>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</si>
  <si>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</si>
  <si>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</si>
  <si>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</si>
  <si>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</si>
  <si>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</si>
  <si>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</si>
  <si>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</si>
  <si>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</si>
  <si>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</si>
  <si>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</si>
  <si>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</si>
  <si>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</si>
  <si>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</si>
  <si>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</si>
  <si>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</si>
  <si>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</si>
  <si>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</si>
  <si>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</si>
  <si>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</si>
  <si>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</si>
  <si>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</si>
  <si>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</si>
  <si>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</si>
  <si>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</si>
  <si>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</si>
  <si>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</si>
  <si>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</si>
  <si>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</si>
  <si>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</si>
  <si>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</si>
  <si>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</si>
  <si>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</si>
  <si>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</si>
  <si>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</si>
  <si>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</si>
  <si>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</si>
  <si>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</si>
  <si>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</si>
  <si>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</si>
  <si>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</si>
  <si>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</si>
  <si>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</si>
  <si>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</si>
  <si>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</si>
  <si>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</si>
  <si>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</si>
  <si>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</si>
  <si>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</si>
  <si>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</si>
  <si>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</si>
  <si>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</si>
  <si>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</si>
  <si>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</si>
  <si>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</si>
  <si>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</si>
  <si>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</si>
  <si>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</si>
  <si>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</si>
  <si>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</si>
  <si>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</si>
  <si>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</si>
  <si>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</si>
  <si>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</si>
  <si>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</si>
  <si>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</si>
  <si>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</si>
  <si>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</si>
  <si>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</si>
  <si>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</si>
  <si>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</si>
  <si>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</si>
  <si>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</si>
  <si>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</si>
  <si>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</si>
  <si>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</si>
  <si>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</si>
  <si>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</si>
  <si>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</si>
  <si>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</si>
  <si>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</si>
  <si>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</si>
  <si>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</si>
  <si>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</si>
  <si>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</si>
  <si>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</si>
  <si>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</si>
  <si>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</si>
  <si>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</si>
  <si>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</si>
  <si>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</si>
  <si>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</si>
  <si>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</si>
  <si>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</si>
  <si>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</si>
  <si>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</si>
  <si>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</si>
  <si>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</si>
  <si>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</si>
  <si>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</si>
  <si>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</si>
  <si>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</si>
  <si>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</si>
  <si>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</si>
  <si>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</si>
  <si>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</si>
  <si>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</si>
  <si>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</si>
  <si>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</si>
  <si>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</si>
  <si>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</si>
  <si>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</si>
  <si>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</si>
  <si>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</si>
  <si>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</si>
  <si>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</si>
  <si>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</si>
  <si>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</si>
  <si>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</si>
  <si>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</si>
  <si>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</si>
  <si>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</si>
  <si>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</si>
  <si>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</si>
  <si>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</si>
  <si>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</si>
  <si>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</si>
  <si>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</si>
  <si>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</si>
  <si>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</si>
  <si>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</si>
  <si>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</si>
  <si>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</si>
  <si>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</si>
  <si>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</si>
  <si>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</si>
  <si>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</si>
  <si>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</si>
  <si>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</si>
  <si>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</si>
  <si>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</si>
  <si>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</si>
  <si>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</si>
  <si>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</si>
  <si>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</si>
  <si>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</si>
  <si>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</si>
  <si>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</si>
  <si>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</si>
  <si>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</si>
  <si>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</si>
  <si>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</si>
  <si>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</si>
  <si>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</si>
  <si>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</si>
  <si>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</si>
  <si>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</si>
  <si>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</si>
  <si>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</si>
  <si>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</si>
  <si>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</si>
  <si>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</si>
  <si>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</si>
  <si>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</si>
  <si>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</si>
  <si>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</si>
  <si>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</si>
  <si>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</si>
  <si>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</si>
  <si>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</si>
  <si>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</si>
  <si>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</si>
  <si>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</si>
  <si>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</si>
  <si>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</si>
  <si>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</si>
  <si>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</si>
  <si>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</si>
  <si>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</si>
  <si>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</si>
  <si>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</si>
  <si>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</si>
  <si>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</si>
  <si>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</si>
  <si>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</si>
  <si>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</si>
  <si>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</si>
  <si>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</si>
  <si>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</si>
  <si>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</si>
  <si>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</si>
  <si>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</si>
  <si>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</si>
  <si>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</si>
  <si>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</si>
  <si>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</si>
  <si>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</si>
  <si>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</si>
  <si>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</si>
  <si>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</si>
  <si>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</si>
  <si>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</si>
  <si>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</si>
  <si>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</si>
  <si>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</si>
  <si>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</si>
  <si>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</si>
  <si>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</si>
  <si>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</si>
  <si>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</si>
  <si>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</si>
  <si>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</si>
  <si>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</si>
  <si>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</si>
  <si>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</si>
  <si>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</si>
  <si>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</si>
  <si>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</si>
  <si>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</si>
  <si>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</si>
  <si>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</si>
  <si>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</si>
  <si>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</si>
  <si>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</si>
  <si>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</si>
  <si>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</si>
  <si>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</si>
  <si>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</si>
  <si>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</si>
  <si>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</si>
  <si>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</si>
  <si>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</si>
  <si>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</si>
  <si>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</si>
  <si>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</si>
  <si>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</si>
  <si>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</si>
  <si>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</si>
  <si>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</si>
  <si>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</si>
  <si>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</si>
  <si>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</si>
  <si>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</si>
  <si>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</si>
  <si>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</si>
  <si>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</si>
  <si>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</si>
  <si>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</si>
  <si>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</si>
  <si>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</si>
  <si>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</si>
  <si>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</si>
  <si>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</si>
  <si>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</si>
  <si>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</si>
  <si>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</si>
  <si>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</si>
  <si>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</si>
  <si>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</si>
  <si>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</si>
  <si>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</si>
  <si>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</si>
  <si>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</si>
  <si>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</si>
  <si>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</si>
  <si>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</si>
  <si>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</si>
  <si>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</si>
  <si>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</si>
  <si>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</si>
  <si>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</si>
  <si>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</si>
  <si>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</si>
  <si>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</si>
  <si>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</si>
  <si>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</si>
  <si>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</si>
  <si>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</si>
  <si>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</si>
  <si>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</si>
  <si>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</si>
  <si>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</si>
  <si>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</si>
  <si>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</si>
  <si>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</si>
  <si>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</si>
  <si>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</si>
  <si>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</si>
  <si>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</si>
  <si>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</si>
  <si>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</si>
  <si>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</si>
  <si>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</si>
  <si>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</si>
  <si>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</si>
  <si>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</si>
  <si>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</si>
  <si>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</si>
  <si>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</si>
  <si>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</si>
  <si>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</si>
  <si>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</si>
  <si>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</si>
  <si>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</si>
  <si>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</si>
  <si>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</si>
  <si>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</si>
  <si>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</si>
  <si>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</si>
  <si>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</si>
  <si>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</si>
  <si>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</si>
  <si>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</si>
  <si>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</si>
  <si>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</si>
  <si>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</si>
  <si>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</si>
  <si>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</si>
  <si>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</si>
  <si>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</si>
  <si>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</si>
  <si>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</si>
  <si>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</si>
  <si>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</si>
  <si>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</si>
  <si>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</si>
  <si>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</si>
  <si>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</si>
  <si>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</si>
  <si>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</si>
  <si>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</si>
  <si>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</si>
  <si>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</si>
  <si>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</si>
  <si>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</si>
  <si>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</si>
  <si>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</si>
  <si>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</si>
  <si>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</si>
  <si>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</si>
  <si>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</si>
  <si>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</si>
  <si>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</si>
  <si>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</si>
  <si>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</si>
  <si>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</si>
  <si>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</si>
  <si>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</si>
  <si>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</si>
  <si>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</si>
  <si>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</si>
  <si>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</si>
  <si>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</si>
  <si>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</si>
  <si>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</si>
  <si>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</si>
  <si>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</si>
  <si>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</si>
  <si>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</si>
  <si>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</si>
  <si>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</si>
  <si>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</si>
  <si>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</si>
  <si>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</si>
  <si>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</si>
  <si>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</si>
  <si>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</si>
  <si>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</si>
  <si>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</si>
  <si>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</si>
  <si>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</si>
  <si>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</si>
  <si>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</si>
  <si>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</si>
  <si>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</si>
  <si>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</si>
  <si>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</si>
  <si>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</si>
  <si>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</si>
  <si>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</si>
  <si>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</si>
  <si>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</si>
  <si>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</si>
  <si>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</si>
  <si>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</si>
  <si>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</si>
  <si>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</si>
  <si>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</si>
  <si>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</si>
  <si>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</si>
  <si>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</si>
  <si>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</si>
  <si>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</si>
  <si>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</si>
  <si>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</si>
  <si>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</si>
  <si>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</si>
  <si>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</si>
  <si>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</si>
  <si>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</si>
  <si>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</si>
  <si>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</si>
  <si>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</si>
  <si>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</si>
  <si>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</si>
  <si>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</si>
  <si>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</si>
  <si>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</si>
  <si>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</si>
  <si>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</si>
  <si>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</si>
  <si>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</si>
  <si>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</si>
  <si>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</si>
  <si>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</si>
  <si>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</si>
  <si>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</si>
  <si>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</si>
  <si>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</si>
  <si>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</si>
  <si>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</si>
  <si>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</si>
  <si>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</si>
  <si>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</si>
  <si>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</si>
  <si>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</si>
  <si>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</si>
  <si>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</si>
  <si>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</si>
  <si>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</si>
  <si>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</si>
  <si>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</si>
  <si>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</si>
  <si>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</si>
  <si>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</si>
  <si>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</si>
  <si>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</si>
  <si>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</si>
  <si>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</si>
  <si>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</si>
  <si>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</si>
  <si>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</si>
  <si>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</si>
  <si>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</si>
  <si>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</si>
  <si>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</si>
  <si>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</si>
  <si>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</si>
  <si>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</si>
  <si>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</si>
  <si>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</si>
  <si>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</si>
  <si>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</si>
  <si>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</si>
  <si>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</si>
  <si>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</si>
  <si>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</si>
  <si>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</si>
  <si>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</si>
  <si>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</si>
  <si>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</si>
  <si>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</si>
  <si>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</si>
  <si>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</si>
  <si>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</si>
  <si>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</si>
  <si>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</si>
  <si>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</si>
  <si>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</si>
  <si>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</si>
  <si>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</si>
  <si>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</si>
  <si>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</si>
  <si>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</si>
  <si>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</si>
  <si>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</si>
  <si>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</si>
  <si>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</si>
  <si>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</si>
  <si>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</si>
  <si>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</si>
  <si>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</si>
  <si>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</si>
  <si>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</si>
  <si>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</si>
  <si>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</si>
  <si>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</si>
  <si>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</si>
  <si>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</si>
  <si>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</si>
  <si>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</si>
  <si>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</si>
  <si>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</si>
  <si>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</si>
  <si>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</si>
  <si>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</si>
  <si>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</si>
  <si>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</si>
  <si>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</si>
  <si>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</si>
  <si>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</si>
  <si>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</si>
  <si>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</si>
  <si>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</si>
  <si>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</si>
  <si>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</si>
  <si>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</si>
  <si>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</si>
  <si>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</si>
  <si>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</si>
  <si>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</si>
  <si>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</si>
  <si>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</si>
  <si>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</si>
  <si>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</si>
  <si>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</si>
  <si>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</si>
  <si>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</si>
  <si>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</si>
  <si>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</si>
  <si>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</si>
  <si>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</si>
  <si>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</si>
  <si>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</si>
  <si>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</si>
  <si>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</si>
  <si>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</si>
  <si>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</si>
  <si>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</si>
  <si>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</si>
  <si>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</si>
  <si>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</si>
  <si>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</si>
  <si>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</si>
  <si>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</si>
  <si>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</si>
  <si>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</si>
  <si>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</si>
  <si>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</si>
  <si>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</si>
  <si>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</si>
  <si>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</si>
  <si>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</si>
  <si>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</si>
  <si>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</si>
  <si>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</si>
  <si>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</si>
  <si>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</si>
  <si>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</si>
  <si>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</si>
  <si>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</si>
  <si>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</si>
  <si>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</si>
  <si>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</si>
  <si>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</si>
  <si>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</si>
  <si>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</si>
  <si>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</si>
  <si>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</si>
  <si>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</si>
  <si>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</si>
  <si>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</si>
  <si>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</si>
  <si>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</si>
  <si>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</si>
  <si>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</si>
  <si>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</si>
  <si>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</si>
  <si>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</si>
  <si>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</si>
  <si>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</si>
  <si>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</si>
  <si>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</si>
  <si>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</si>
  <si>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</si>
  <si>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</si>
  <si>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</si>
  <si>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</si>
  <si>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</si>
  <si>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</si>
  <si>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</si>
  <si>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</si>
  <si>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</si>
  <si>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</si>
  <si>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</si>
  <si>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</si>
  <si>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</si>
  <si>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</si>
  <si>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</si>
  <si>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</si>
  <si>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</si>
  <si>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</si>
  <si>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</si>
  <si>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</si>
  <si>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</si>
  <si>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</si>
  <si>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</si>
  <si>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</si>
  <si>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</si>
  <si>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</si>
  <si>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</si>
  <si>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</si>
  <si>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</si>
  <si>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</si>
  <si>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</si>
  <si>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</si>
  <si>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</si>
  <si>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</si>
  <si>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</si>
  <si>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</si>
  <si>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</si>
  <si>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</si>
  <si>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</si>
  <si>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</si>
  <si>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</si>
  <si>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</si>
  <si>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</si>
  <si>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</si>
  <si>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</si>
  <si>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</si>
  <si>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</si>
  <si>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</si>
  <si>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</si>
  <si>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</si>
  <si>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</si>
  <si>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</si>
  <si>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</si>
  <si>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</si>
  <si>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</si>
  <si>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</si>
  <si>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</si>
  <si>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</si>
  <si>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</si>
  <si>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</si>
  <si>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</si>
  <si>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</si>
  <si>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</si>
  <si>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</si>
  <si>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</si>
  <si>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</si>
  <si>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</si>
  <si>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</si>
  <si>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</si>
  <si>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</si>
  <si>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</si>
  <si>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</si>
  <si>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</si>
  <si>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</si>
  <si>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</si>
  <si>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</si>
  <si>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</si>
  <si>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</si>
  <si>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</si>
  <si>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</si>
  <si>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</si>
  <si>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</si>
  <si>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</si>
  <si>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</si>
  <si>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</si>
  <si>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</si>
  <si>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</si>
  <si>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</si>
  <si>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</si>
  <si>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</si>
  <si>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</si>
  <si>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</si>
  <si>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</si>
  <si>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</si>
  <si>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</si>
  <si>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</si>
  <si>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</si>
  <si>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</si>
  <si>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</si>
  <si>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</si>
  <si>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</si>
  <si>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</si>
  <si>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</si>
  <si>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</si>
  <si>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</si>
  <si>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</si>
  <si>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</si>
  <si>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</si>
  <si>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</si>
  <si>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</si>
  <si>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</si>
  <si>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</si>
  <si>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</si>
  <si>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</si>
  <si>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</si>
  <si>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</si>
  <si>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</si>
  <si>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</si>
  <si>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</si>
  <si>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</si>
  <si>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</si>
  <si>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</si>
  <si>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</si>
  <si>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</si>
  <si>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</si>
  <si>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</si>
  <si>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</si>
  <si>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</si>
  <si>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</si>
  <si>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</si>
  <si>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</si>
  <si>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</si>
  <si>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</si>
  <si>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</si>
  <si>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</si>
  <si>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</si>
  <si>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</si>
  <si>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</si>
  <si>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</si>
  <si>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</si>
  <si>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</si>
  <si>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</si>
  <si>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</si>
  <si>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</si>
  <si>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</si>
  <si>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</si>
  <si>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</si>
  <si>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</si>
  <si>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</si>
  <si>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</si>
  <si>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</si>
  <si>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</si>
  <si>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</si>
  <si>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</si>
  <si>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</si>
  <si>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</si>
  <si>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</si>
  <si>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</si>
  <si>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</si>
  <si>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</si>
  <si>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</si>
  <si>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</si>
  <si>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</si>
  <si>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</si>
  <si>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</si>
  <si>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</si>
  <si>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</si>
  <si>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</si>
  <si>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</si>
  <si>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</si>
  <si>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</si>
  <si>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</si>
  <si>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</si>
  <si>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</si>
  <si>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</si>
  <si>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</si>
  <si>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</si>
  <si>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</si>
  <si>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</si>
  <si>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</si>
  <si>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</si>
  <si>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</si>
  <si>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</si>
  <si>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</si>
  <si>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</si>
  <si>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</si>
  <si>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</si>
  <si>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</si>
  <si>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</si>
  <si>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</si>
  <si>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</si>
  <si>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</si>
  <si>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</si>
  <si>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</si>
  <si>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</si>
  <si>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</si>
  <si>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</si>
  <si>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</si>
  <si>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</si>
  <si>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</si>
  <si>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</si>
  <si>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</si>
  <si>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</si>
  <si>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</si>
  <si>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</si>
  <si>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</si>
  <si>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</si>
  <si>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</si>
  <si>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</si>
  <si>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</si>
  <si>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</si>
  <si>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</si>
  <si>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</si>
  <si>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</si>
  <si>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</si>
  <si>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</si>
  <si>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</si>
  <si>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</si>
  <si>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</si>
  <si>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</si>
  <si>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</si>
  <si>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</si>
  <si>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</si>
  <si>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</si>
  <si>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</si>
  <si>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</si>
  <si>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</si>
  <si>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</si>
  <si>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</si>
  <si>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</si>
  <si>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</si>
  <si>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</si>
  <si>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</si>
  <si>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</si>
  <si>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</si>
  <si>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</si>
  <si>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</si>
  <si>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</si>
  <si>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</si>
  <si>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</si>
  <si>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</si>
  <si>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</si>
  <si>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</si>
  <si>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</si>
  <si>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</si>
  <si>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</si>
  <si>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</si>
  <si>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</si>
  <si>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</si>
  <si>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</si>
  <si>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</si>
  <si>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</si>
  <si>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</si>
  <si>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</si>
  <si>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</si>
  <si>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</si>
  <si>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</si>
  <si>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</si>
  <si>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</si>
  <si>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</si>
  <si>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</si>
  <si>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</si>
  <si>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</si>
  <si>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</si>
  <si>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</si>
  <si>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</si>
  <si>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</si>
  <si>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</si>
  <si>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</si>
  <si>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</si>
  <si>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</si>
  <si>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</si>
  <si>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</si>
  <si>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</si>
  <si>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</si>
  <si>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</si>
  <si>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</si>
  <si>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</si>
  <si>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</si>
  <si>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</si>
  <si>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</si>
  <si>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</si>
  <si>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</si>
  <si>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</si>
  <si>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</si>
  <si>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</si>
  <si>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</si>
  <si>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</si>
  <si>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</si>
  <si>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</si>
  <si>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</si>
  <si>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</si>
  <si>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</si>
  <si>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</si>
  <si>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</si>
  <si>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</si>
  <si>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</si>
  <si>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</si>
  <si>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</si>
  <si>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</si>
  <si>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</si>
  <si>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</si>
  <si>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</si>
  <si>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</si>
  <si>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</si>
  <si>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</si>
  <si>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</si>
  <si>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</si>
  <si>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</si>
  <si>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</si>
  <si>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</si>
  <si>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</si>
  <si>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</si>
  <si>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</si>
  <si>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</si>
  <si>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</si>
  <si>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</si>
  <si>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</si>
  <si>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</si>
  <si>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</si>
  <si>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</si>
  <si>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</si>
  <si>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</si>
  <si>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</si>
  <si>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</si>
  <si>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</si>
  <si>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</si>
  <si>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</si>
  <si>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</si>
  <si>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</si>
  <si>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</si>
  <si>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</si>
  <si>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</si>
  <si>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</si>
  <si>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</si>
  <si>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</si>
  <si>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</si>
  <si>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</si>
  <si>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</si>
  <si>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</si>
  <si>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</si>
  <si>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</si>
  <si>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</si>
  <si>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</si>
  <si>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</si>
  <si>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</si>
  <si>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</si>
  <si>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</si>
  <si>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</si>
  <si>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</si>
  <si>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</si>
  <si>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</si>
  <si>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</si>
  <si>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</si>
  <si>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</si>
  <si>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</si>
  <si>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</si>
  <si>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</si>
  <si>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</si>
  <si>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</si>
  <si>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</si>
  <si>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</si>
  <si>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</si>
  <si>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</si>
  <si>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</si>
  <si>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</si>
  <si>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</si>
  <si>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</si>
  <si>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</si>
  <si>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</si>
  <si>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</si>
  <si>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</si>
  <si>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</si>
  <si>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</si>
  <si>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</si>
  <si>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</si>
  <si>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</si>
  <si>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</si>
  <si>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</si>
  <si>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</si>
  <si>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</si>
  <si>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</si>
  <si>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</si>
  <si>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</si>
  <si>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</si>
  <si>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</si>
  <si>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</si>
  <si>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</si>
  <si>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</si>
  <si>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</si>
  <si>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</si>
  <si>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</si>
  <si>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</si>
  <si>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</si>
  <si>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</si>
  <si>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</si>
  <si>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</si>
  <si>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</si>
  <si>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</si>
  <si>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</si>
  <si>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</si>
  <si>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</si>
  <si>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</si>
  <si>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</si>
  <si>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</si>
  <si>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</si>
  <si>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</si>
  <si>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</si>
  <si>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</si>
  <si>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</si>
  <si>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</si>
  <si>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</si>
  <si>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</si>
  <si>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</si>
  <si>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</si>
  <si>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</si>
  <si>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</si>
  <si>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</si>
  <si>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</si>
  <si>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</si>
  <si>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</si>
  <si>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</si>
  <si>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</si>
  <si>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</si>
  <si>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</si>
  <si>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</si>
  <si>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</si>
  <si>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</si>
  <si>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</si>
  <si>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</si>
  <si>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</si>
  <si>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</si>
  <si>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</si>
  <si>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</si>
  <si>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</si>
  <si>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</si>
  <si>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</si>
  <si>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</si>
  <si>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</si>
  <si>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</si>
  <si>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</si>
  <si>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</si>
  <si>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</si>
  <si>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</si>
  <si>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</si>
  <si>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</si>
  <si>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</si>
  <si>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</si>
  <si>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</si>
  <si>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</si>
  <si>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</si>
  <si>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</si>
  <si>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</si>
  <si>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</si>
  <si>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</si>
  <si>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</si>
  <si>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</si>
  <si>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</si>
  <si>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</si>
  <si>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</si>
  <si>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</si>
  <si>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</si>
  <si>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</si>
  <si>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</si>
  <si>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</si>
  <si>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</si>
  <si>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</si>
  <si>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</si>
  <si>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</si>
  <si>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</si>
  <si>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</si>
  <si>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</si>
  <si>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</si>
  <si>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</si>
  <si>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</si>
  <si>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</si>
  <si>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</si>
  <si>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</si>
  <si>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</si>
  <si>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</si>
  <si>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</si>
  <si>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</si>
  <si>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</si>
  <si>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</si>
  <si>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</si>
  <si>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</si>
  <si>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</si>
  <si>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</si>
  <si>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</si>
  <si>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</si>
  <si>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</si>
  <si>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</si>
  <si>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</si>
  <si>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</si>
  <si>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</si>
  <si>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</si>
  <si>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</si>
  <si>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</si>
  <si>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</si>
  <si>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</si>
  <si>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</si>
  <si>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</si>
  <si>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</si>
  <si>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</si>
  <si>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</si>
  <si>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</si>
  <si>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</si>
  <si>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</si>
  <si>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</si>
  <si>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</si>
  <si>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</si>
  <si>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</si>
  <si>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</si>
  <si>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</si>
  <si>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</si>
  <si>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</si>
  <si>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</si>
  <si>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</si>
  <si>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</si>
  <si>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</si>
  <si>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</si>
  <si>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</si>
  <si>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</si>
  <si>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</si>
  <si>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</si>
  <si>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</si>
  <si>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</si>
  <si>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</si>
  <si>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</si>
  <si>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</si>
  <si>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</si>
  <si>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</si>
  <si>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</si>
  <si>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</si>
  <si>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</si>
  <si>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</si>
  <si>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</si>
  <si>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</si>
  <si>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</si>
  <si>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</si>
  <si>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</si>
  <si>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</si>
  <si>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</si>
  <si>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</si>
  <si>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</si>
  <si>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</si>
  <si>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</si>
  <si>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</si>
  <si>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</si>
  <si>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</si>
  <si>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</si>
  <si>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</si>
  <si>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</si>
  <si>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</si>
  <si>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</si>
  <si>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</si>
  <si>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</si>
  <si>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</si>
  <si>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</si>
  <si>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</si>
  <si>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</si>
  <si>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</si>
  <si>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</si>
  <si>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</si>
  <si>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</si>
  <si>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</si>
  <si>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</si>
  <si>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</si>
  <si>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</si>
  <si>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</si>
  <si>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</si>
  <si>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</si>
  <si>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</si>
  <si>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</si>
  <si>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</si>
  <si>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</si>
  <si>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</si>
  <si>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</si>
  <si>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</si>
  <si>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</si>
  <si>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</si>
  <si>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</si>
  <si>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</si>
  <si>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</si>
  <si>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</si>
  <si>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</si>
  <si>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</si>
  <si>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</si>
  <si>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</si>
  <si>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</si>
  <si>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</si>
  <si>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</si>
  <si>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</si>
  <si>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</si>
  <si>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</si>
  <si>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</si>
  <si>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</si>
  <si>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</si>
  <si>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</si>
  <si>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</si>
  <si>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</si>
  <si>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</si>
  <si>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</si>
  <si>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</si>
  <si>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</si>
  <si>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</si>
  <si>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</si>
  <si>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</si>
  <si>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</si>
  <si>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</si>
  <si>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</si>
  <si>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</si>
  <si>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</si>
  <si>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</si>
  <si>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</si>
  <si>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</si>
  <si>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</si>
  <si>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</si>
  <si>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</si>
  <si>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</si>
  <si>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</si>
  <si>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</si>
  <si>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</si>
  <si>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</si>
  <si>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</si>
  <si>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</si>
  <si>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</si>
  <si>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</si>
  <si>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</si>
  <si>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</si>
  <si>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</si>
  <si>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</si>
  <si>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</si>
  <si>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</si>
  <si>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</si>
  <si>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</si>
  <si>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</si>
  <si>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</si>
  <si>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</si>
  <si>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</si>
  <si>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</si>
  <si>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</si>
  <si>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</si>
  <si>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</si>
  <si>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</si>
  <si>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</si>
  <si>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</si>
  <si>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</si>
  <si>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</si>
  <si>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</si>
  <si>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</si>
  <si>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</si>
  <si>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</si>
  <si>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</si>
  <si>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</si>
  <si>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</si>
  <si>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</si>
  <si>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</si>
  <si>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</si>
  <si>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</si>
  <si>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</si>
  <si>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</si>
  <si>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</si>
  <si>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</si>
  <si>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</si>
  <si>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</si>
  <si>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</si>
  <si>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</si>
  <si>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</si>
  <si>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</si>
  <si>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</si>
  <si>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</si>
  <si>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</si>
  <si>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</si>
  <si>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</si>
  <si>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</si>
  <si>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</si>
  <si>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</si>
  <si>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</si>
  <si>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</si>
  <si>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</si>
  <si>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</si>
  <si>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</si>
  <si>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</si>
  <si>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</si>
  <si>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</si>
  <si>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</si>
  <si>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</si>
  <si>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</si>
  <si>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</si>
  <si>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</si>
  <si>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</si>
  <si>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</si>
  <si>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</si>
  <si>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</si>
  <si>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</si>
  <si>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</si>
  <si>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</si>
  <si>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</si>
  <si>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</si>
  <si>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</si>
  <si>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</si>
  <si>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</si>
  <si>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</si>
  <si>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</si>
  <si>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</si>
  <si>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</si>
  <si>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</si>
  <si>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</si>
  <si>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</si>
  <si>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</si>
  <si>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</si>
  <si>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</si>
  <si>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</si>
  <si>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</si>
  <si>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</si>
  <si>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</si>
  <si>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</si>
  <si>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</si>
  <si>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</si>
  <si>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</si>
  <si>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</si>
  <si>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</si>
  <si>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</si>
  <si>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</si>
  <si>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</si>
  <si>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</si>
  <si>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</si>
  <si>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</si>
  <si>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</si>
  <si>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</si>
  <si>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</si>
  <si>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</si>
  <si>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</si>
  <si>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</si>
  <si>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</si>
  <si>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</si>
  <si>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</si>
  <si>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</si>
  <si>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</si>
  <si>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</si>
  <si>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</si>
  <si>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</si>
  <si>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</si>
  <si>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</si>
  <si>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</si>
  <si>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</si>
  <si>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</si>
  <si>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</si>
  <si>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</si>
  <si>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</si>
  <si>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</si>
  <si>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</si>
  <si>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</si>
  <si>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</si>
  <si>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</si>
  <si>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</si>
  <si>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</si>
  <si>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</si>
  <si>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</si>
  <si>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</si>
  <si>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</si>
  <si>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</si>
  <si>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</si>
  <si>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</si>
  <si>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</si>
  <si>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</si>
  <si>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</si>
  <si>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</si>
  <si>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</si>
  <si>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</si>
  <si>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</si>
  <si>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</si>
  <si>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</si>
  <si>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</si>
  <si>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</si>
  <si>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</si>
  <si>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</si>
  <si>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</si>
  <si>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</si>
  <si>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</si>
  <si>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</si>
  <si>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</si>
  <si>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</si>
  <si>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</si>
  <si>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</si>
  <si>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</si>
  <si>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</si>
  <si>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</si>
  <si>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</si>
  <si>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</si>
  <si>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</si>
  <si>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</si>
  <si>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</si>
  <si>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</si>
  <si>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</si>
  <si>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</si>
  <si>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</si>
  <si>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</si>
  <si>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</si>
  <si>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</si>
  <si>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</si>
  <si>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</si>
  <si>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</si>
  <si>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</si>
  <si>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</si>
  <si>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</si>
  <si>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</si>
  <si>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</si>
  <si>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</si>
  <si>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</si>
  <si>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</si>
  <si>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</si>
  <si>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</si>
  <si>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</si>
  <si>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</si>
  <si>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</si>
  <si>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</si>
  <si>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</si>
  <si>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</si>
  <si>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</si>
  <si>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</si>
  <si>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</si>
  <si>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</si>
  <si>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</si>
  <si>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</si>
  <si>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</si>
  <si>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</si>
  <si>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</si>
  <si>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</si>
  <si>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</si>
  <si>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</si>
  <si>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</si>
  <si>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</si>
  <si>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</si>
  <si>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</si>
  <si>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</si>
  <si>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</si>
  <si>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</si>
  <si>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</si>
  <si>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</si>
  <si>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</si>
  <si>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</si>
  <si>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</si>
  <si>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</si>
  <si>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</si>
  <si>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</si>
  <si>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</si>
  <si>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</si>
  <si>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</si>
  <si>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</si>
  <si>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</si>
  <si>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</si>
  <si>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</si>
  <si>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</si>
  <si>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</si>
  <si>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</si>
  <si>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</si>
  <si>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</si>
  <si>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</si>
  <si>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</si>
  <si>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</si>
  <si>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</si>
  <si>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</si>
  <si>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</si>
  <si>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</si>
  <si>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</si>
  <si>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</si>
  <si>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</si>
  <si>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</si>
  <si>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</si>
  <si>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</si>
  <si>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</si>
  <si>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</si>
  <si>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</si>
  <si>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</si>
  <si>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</si>
  <si>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</si>
  <si>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</si>
  <si>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</si>
  <si>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</si>
  <si>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</si>
  <si>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</si>
  <si>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</si>
  <si>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</si>
  <si>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</si>
  <si>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</si>
  <si>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</si>
  <si>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</si>
  <si>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</si>
  <si>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</si>
  <si>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</si>
  <si>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</si>
  <si>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</si>
  <si>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</si>
  <si>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</si>
  <si>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</si>
  <si>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</si>
  <si>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</si>
  <si>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</si>
  <si>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</si>
  <si>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</si>
  <si>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</si>
  <si>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</si>
  <si>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</si>
  <si>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</si>
  <si>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</si>
  <si>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</si>
  <si>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</si>
  <si>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</si>
  <si>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</si>
  <si>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</si>
  <si>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</si>
  <si>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</si>
  <si>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</si>
  <si>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</si>
  <si>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</si>
  <si>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</si>
  <si>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</si>
  <si>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</si>
  <si>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</si>
  <si>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</si>
  <si>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</si>
  <si>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</si>
  <si>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</si>
  <si>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</si>
  <si>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</si>
  <si>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</si>
  <si>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</si>
  <si>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</si>
  <si>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</si>
  <si>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</si>
  <si>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</si>
  <si>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</si>
  <si>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</si>
  <si>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</si>
  <si>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</si>
  <si>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</si>
  <si>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</si>
  <si>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</si>
  <si>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</si>
  <si>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</si>
  <si>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</si>
  <si>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</si>
  <si>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</si>
  <si>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</si>
  <si>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</si>
  <si>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</si>
  <si>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</si>
  <si>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</si>
  <si>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</si>
  <si>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</si>
  <si>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</si>
  <si>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</si>
  <si>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</si>
  <si>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</si>
  <si>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</si>
  <si>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</si>
  <si>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</si>
  <si>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</si>
  <si>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</si>
  <si>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</si>
  <si>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</si>
  <si>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</si>
  <si>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</si>
  <si>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</si>
  <si>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</si>
  <si>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</si>
  <si>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</si>
  <si>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</si>
  <si>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</si>
  <si>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</si>
  <si>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</si>
  <si>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</si>
  <si>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</si>
  <si>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</si>
  <si>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</si>
  <si>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</si>
  <si>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</si>
  <si>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</si>
  <si>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</si>
  <si>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</si>
  <si>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</si>
  <si>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</si>
  <si>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</si>
  <si>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</si>
  <si>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</si>
  <si>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</si>
  <si>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</si>
  <si>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</si>
  <si>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</si>
  <si>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</si>
  <si>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</si>
  <si>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</si>
  <si>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</si>
  <si>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</si>
  <si>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</si>
  <si>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</si>
  <si>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</si>
  <si>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</si>
  <si>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</si>
  <si>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</si>
  <si>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</si>
  <si>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</si>
  <si>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</si>
  <si>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</si>
  <si>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</si>
  <si>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</si>
  <si>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</si>
  <si>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</si>
  <si>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</si>
  <si>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</si>
  <si>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</si>
  <si>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</si>
  <si>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</si>
  <si>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</si>
  <si>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</si>
  <si>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</si>
  <si>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</si>
  <si>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</si>
  <si>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</si>
  <si>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</si>
  <si>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</si>
  <si>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</si>
  <si>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</si>
  <si>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</si>
  <si>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</si>
  <si>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</si>
  <si>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</si>
  <si>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</si>
  <si>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</si>
  <si>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</si>
  <si>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</si>
  <si>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</si>
  <si>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</si>
  <si>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</si>
  <si>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</si>
  <si>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</si>
  <si>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</si>
  <si>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</si>
  <si>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</si>
  <si>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</si>
  <si>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</si>
  <si>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</si>
  <si>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</si>
  <si>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</si>
  <si>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</si>
  <si>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</si>
  <si>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</si>
  <si>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</si>
  <si>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</si>
  <si>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</si>
  <si>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</si>
  <si>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</si>
  <si>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</si>
  <si>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</si>
  <si>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</si>
  <si>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</si>
  <si>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</si>
  <si>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</si>
  <si>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</si>
  <si>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</si>
  <si>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</si>
  <si>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</si>
  <si>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</si>
  <si>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</si>
  <si>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</si>
  <si>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</si>
  <si>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</si>
  <si>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</si>
  <si>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</si>
  <si>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</si>
  <si>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</si>
  <si>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</si>
  <si>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</si>
  <si>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</si>
  <si>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</si>
  <si>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</si>
  <si>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</si>
  <si>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</si>
  <si>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</si>
  <si>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</si>
  <si>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</si>
  <si>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</si>
  <si>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</si>
  <si>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</si>
  <si>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</si>
  <si>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</si>
  <si>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</si>
  <si>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</si>
  <si>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</si>
  <si>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</si>
  <si>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</si>
  <si>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</si>
  <si>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</si>
  <si>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</si>
  <si>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</si>
  <si>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</si>
  <si>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</si>
  <si>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</si>
  <si>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</si>
  <si>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</si>
  <si>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</si>
  <si>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</si>
  <si>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</si>
  <si>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</si>
  <si>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</si>
  <si>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</si>
  <si>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</si>
  <si>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</si>
  <si>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</si>
  <si>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</si>
  <si>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</si>
  <si>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</si>
  <si>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</si>
  <si>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</si>
  <si>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</si>
  <si>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</si>
  <si>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</si>
  <si>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</si>
  <si>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</si>
  <si>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</si>
  <si>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</si>
  <si>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</si>
  <si>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</si>
  <si>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</si>
  <si>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</si>
  <si>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</si>
  <si>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</si>
  <si>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</si>
  <si>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</si>
  <si>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</si>
  <si>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</si>
  <si>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</si>
  <si>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</si>
  <si>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</si>
  <si>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</si>
  <si>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</si>
  <si>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</si>
  <si>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</si>
  <si>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</si>
  <si>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</si>
  <si>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</si>
  <si>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</si>
  <si>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</si>
  <si>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</si>
  <si>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</si>
  <si>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</si>
  <si>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</si>
  <si>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</si>
  <si>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</si>
  <si>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</si>
  <si>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</si>
  <si>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</si>
  <si>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</si>
  <si>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</si>
  <si>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</si>
  <si>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</si>
  <si>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</si>
  <si>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</si>
  <si>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</si>
  <si>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</si>
  <si>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</si>
  <si>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</si>
  <si>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</si>
  <si>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</si>
  <si>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</si>
  <si>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</si>
  <si>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</si>
  <si>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</si>
  <si>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</si>
  <si>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</si>
  <si>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</si>
  <si>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</si>
  <si>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</si>
  <si>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</si>
  <si>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</si>
  <si>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</si>
  <si>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</si>
  <si>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</si>
  <si>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</si>
  <si>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</si>
  <si>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</si>
  <si>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</si>
  <si>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</si>
  <si>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</si>
  <si>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</si>
  <si>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</si>
  <si>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</si>
  <si>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</si>
  <si>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</si>
  <si>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</si>
  <si>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</si>
  <si>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</si>
  <si>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</si>
  <si>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</si>
  <si>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</si>
  <si>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</si>
  <si>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</si>
  <si>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</si>
  <si>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</si>
  <si>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</si>
  <si>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</si>
  <si>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</si>
  <si>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</si>
  <si>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</si>
  <si>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</si>
  <si>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</si>
  <si>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</si>
  <si>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</si>
  <si>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</si>
  <si>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</si>
  <si>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</si>
  <si>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</si>
  <si>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</si>
  <si>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</si>
  <si>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</si>
  <si>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</si>
  <si>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</si>
  <si>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</si>
  <si>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</si>
  <si>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</si>
  <si>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</si>
  <si>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</si>
  <si>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</si>
  <si>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</si>
  <si>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</si>
  <si>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</si>
  <si>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</si>
  <si>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</si>
  <si>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</si>
  <si>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</si>
  <si>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</si>
  <si>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</si>
  <si>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</si>
  <si>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</si>
  <si>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</si>
  <si>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</si>
  <si>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</si>
  <si>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</si>
  <si>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</si>
  <si>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</si>
  <si>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</si>
  <si>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</si>
  <si>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</si>
  <si>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</si>
  <si>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</si>
  <si>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</si>
  <si>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</si>
  <si>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</si>
  <si>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</si>
  <si>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</si>
  <si>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</si>
  <si>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</si>
  <si>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</si>
  <si>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</si>
  <si>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</si>
  <si>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</si>
  <si>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</si>
  <si>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</si>
  <si>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</si>
  <si>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</si>
  <si>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</si>
  <si>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</si>
  <si>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</si>
  <si>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</si>
  <si>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</si>
  <si>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</si>
  <si>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</si>
  <si>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</si>
  <si>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</si>
  <si>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</si>
  <si>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</si>
  <si>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</si>
  <si>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</si>
  <si>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</si>
  <si>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</si>
  <si>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</si>
  <si>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</si>
  <si>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</si>
  <si>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</si>
  <si>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</si>
  <si>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</si>
  <si>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</si>
  <si>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</si>
  <si>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</si>
  <si>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</si>
  <si>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</si>
  <si>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</si>
  <si>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</si>
  <si>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</si>
  <si>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</si>
  <si>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</si>
  <si>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</si>
  <si>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</si>
  <si>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</si>
  <si>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</si>
  <si>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</si>
  <si>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</si>
  <si>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</si>
  <si>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</si>
  <si>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</si>
  <si>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</si>
  <si>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</si>
  <si>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</si>
  <si>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</si>
  <si>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</si>
  <si>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</si>
  <si>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</si>
  <si>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</si>
  <si>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</si>
  <si>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</si>
  <si>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</si>
  <si>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</si>
  <si>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</si>
  <si>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</si>
  <si>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</si>
  <si>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</si>
  <si>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</si>
  <si>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</si>
  <si>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</si>
  <si>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</si>
  <si>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</si>
  <si>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</si>
  <si>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</si>
  <si>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</si>
  <si>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</si>
  <si>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</si>
  <si>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</si>
  <si>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</si>
  <si>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</si>
  <si>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</si>
  <si>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</si>
  <si>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</si>
  <si>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</si>
  <si>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</si>
  <si>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</si>
  <si>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</si>
  <si>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</si>
  <si>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</si>
  <si>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</si>
  <si>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</si>
  <si>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</si>
  <si>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</si>
  <si>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</si>
  <si>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</si>
  <si>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</si>
  <si>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</si>
  <si>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</si>
  <si>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</si>
  <si>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</si>
  <si>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</si>
  <si>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</si>
  <si>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</si>
  <si>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</si>
  <si>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</si>
  <si>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</si>
  <si>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</si>
  <si>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</si>
  <si>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</si>
  <si>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</si>
  <si>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</si>
  <si>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</si>
  <si>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</si>
  <si>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</si>
  <si>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</si>
  <si>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</si>
  <si>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</si>
  <si>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</si>
  <si>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</si>
  <si>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</si>
  <si>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</si>
  <si>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</si>
  <si>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</si>
  <si>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</si>
  <si>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</si>
  <si>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</si>
  <si>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</si>
  <si>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</si>
  <si>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</si>
  <si>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</si>
  <si>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</si>
  <si>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</si>
  <si>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</si>
  <si>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</si>
  <si>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</si>
  <si>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</si>
  <si>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</si>
  <si>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</si>
  <si>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</si>
  <si>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</si>
  <si>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</si>
  <si>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</si>
  <si>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</si>
  <si>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</si>
  <si>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</si>
  <si>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</si>
  <si>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</si>
  <si>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</si>
  <si>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</si>
  <si>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</si>
  <si>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</si>
  <si>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</si>
  <si>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</si>
  <si>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</si>
  <si>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</si>
  <si>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</si>
  <si>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</si>
  <si>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</si>
  <si>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</si>
  <si>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</si>
  <si>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</si>
  <si>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</si>
  <si>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</si>
  <si>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</si>
  <si>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</si>
  <si>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</si>
  <si>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</si>
  <si>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</si>
  <si>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</si>
  <si>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</si>
  <si>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</si>
  <si>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</si>
  <si>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</si>
  <si>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</si>
  <si>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</si>
  <si>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</si>
  <si>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</si>
  <si>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</si>
  <si>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</si>
  <si>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</si>
  <si>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</si>
  <si>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</si>
  <si>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</si>
  <si>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</si>
  <si>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</si>
  <si>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</si>
  <si>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</si>
  <si>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</si>
  <si>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</si>
  <si>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</si>
  <si>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</si>
  <si>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</si>
  <si>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</si>
  <si>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</si>
  <si>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</si>
  <si>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</si>
  <si>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</si>
  <si>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</si>
  <si>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</si>
  <si>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</si>
  <si>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</si>
  <si>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</si>
  <si>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</si>
  <si>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</si>
  <si>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</si>
  <si>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</si>
  <si>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</si>
  <si>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</si>
  <si>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</si>
  <si>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</si>
  <si>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</si>
  <si>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</si>
  <si>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</si>
  <si>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</si>
  <si>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</si>
  <si>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</si>
  <si>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</si>
  <si>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</si>
  <si>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</si>
  <si>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</si>
  <si>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</si>
  <si>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</si>
  <si>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</si>
  <si>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</si>
  <si>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</si>
  <si>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</si>
  <si>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</si>
  <si>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</si>
  <si>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</si>
  <si>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</si>
  <si>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</si>
  <si>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</si>
  <si>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</si>
  <si>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</si>
  <si>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</si>
  <si>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</si>
  <si>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</si>
  <si>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</si>
  <si>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</si>
  <si>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</si>
  <si>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</si>
  <si>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</si>
  <si>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</si>
  <si>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</si>
  <si>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</si>
  <si>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</si>
  <si>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</si>
  <si>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</si>
  <si>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</si>
  <si>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</si>
  <si>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</si>
  <si>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</si>
  <si>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</si>
  <si>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</si>
  <si>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</si>
  <si>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</si>
  <si>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</si>
  <si>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</si>
  <si>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</si>
  <si>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</si>
  <si>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</si>
  <si>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</si>
  <si>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</si>
  <si>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</si>
  <si>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</si>
  <si>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</si>
  <si>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</si>
  <si>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</si>
  <si>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</si>
  <si>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</si>
  <si>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</si>
  <si>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</si>
  <si>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</si>
  <si>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</si>
  <si>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</si>
  <si>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</si>
  <si>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</si>
  <si>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</si>
  <si>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</si>
  <si>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</si>
  <si>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</si>
  <si>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</si>
  <si>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</si>
  <si>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</si>
  <si>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</si>
  <si>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</si>
  <si>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</si>
  <si>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</si>
  <si>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</si>
  <si>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</si>
  <si>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</si>
  <si>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</si>
  <si>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</si>
  <si>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</si>
  <si>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</si>
  <si>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</si>
  <si>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</si>
  <si>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</si>
  <si>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</si>
  <si>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</si>
  <si>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</si>
  <si>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</si>
  <si>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</si>
  <si>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</si>
  <si>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</si>
  <si>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</si>
  <si>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</si>
  <si>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</si>
  <si>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</si>
  <si>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</si>
  <si>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</si>
  <si>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</si>
  <si>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</si>
  <si>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</si>
  <si>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</si>
  <si>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</si>
  <si>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</si>
  <si>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</si>
  <si>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</si>
  <si>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</si>
  <si>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</si>
  <si>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</si>
  <si>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</si>
  <si>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</si>
  <si>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</si>
  <si>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</si>
  <si>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</si>
  <si>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</si>
  <si>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</si>
  <si>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</si>
  <si>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</si>
  <si>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</si>
  <si>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</si>
  <si>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</si>
  <si>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</si>
  <si>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</si>
  <si>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</si>
  <si>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</si>
  <si>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</si>
  <si>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</si>
  <si>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</si>
  <si>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</si>
  <si>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</si>
  <si>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</si>
  <si>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</si>
  <si>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</si>
  <si>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</si>
  <si>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</si>
  <si>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</si>
  <si>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</si>
  <si>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</si>
  <si>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</si>
  <si>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</si>
  <si>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</si>
  <si>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</si>
  <si>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</si>
  <si>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</si>
  <si>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</si>
  <si>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</si>
  <si>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</si>
  <si>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</si>
  <si>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</si>
  <si>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</si>
  <si>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</si>
  <si>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</si>
  <si>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</si>
  <si>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</si>
  <si>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</si>
  <si>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</si>
  <si>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</si>
  <si>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</si>
  <si>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</si>
  <si>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</si>
  <si>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</si>
  <si>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</si>
  <si>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</si>
  <si>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</si>
  <si>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</si>
  <si>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</si>
  <si>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</si>
  <si>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</si>
  <si>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</si>
  <si>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</si>
  <si>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</si>
  <si>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</si>
  <si>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</si>
  <si>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</si>
  <si>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</si>
  <si>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</si>
  <si>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</si>
  <si>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</si>
  <si>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</si>
  <si>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</si>
  <si>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</si>
  <si>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</si>
  <si>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</si>
  <si>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</si>
  <si>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</si>
  <si>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</si>
  <si>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</si>
  <si>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</si>
  <si>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</si>
  <si>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</si>
  <si>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</si>
  <si>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</si>
  <si>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</si>
  <si>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</si>
  <si>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</si>
  <si>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</si>
  <si>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</si>
  <si>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</si>
  <si>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</si>
  <si>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</si>
  <si>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</si>
  <si>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</si>
  <si>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</si>
  <si>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</si>
  <si>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</si>
  <si>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</si>
  <si>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</si>
  <si>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</si>
  <si>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</si>
  <si>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</si>
  <si>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</si>
  <si>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</si>
  <si>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</si>
  <si>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</si>
  <si>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</si>
  <si>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</si>
  <si>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</si>
  <si>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</si>
  <si>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</si>
  <si>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</si>
  <si>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</si>
  <si>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</si>
  <si>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</si>
  <si>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</si>
  <si>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</si>
  <si>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</si>
  <si>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</si>
  <si>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</si>
  <si>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</si>
  <si>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</si>
  <si>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</si>
  <si>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</si>
  <si>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</si>
  <si>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</si>
  <si>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</si>
  <si>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</si>
  <si>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</si>
  <si>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</si>
  <si>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</si>
  <si>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</si>
  <si>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</si>
  <si>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</si>
  <si>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</si>
  <si>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</si>
  <si>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</si>
  <si>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</si>
  <si>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</si>
  <si>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</si>
  <si>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</si>
  <si>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</si>
  <si>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</si>
  <si>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</si>
  <si>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</si>
  <si>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</si>
  <si>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</si>
  <si>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</si>
  <si>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</si>
  <si>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</si>
  <si>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</si>
  <si>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</si>
  <si>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</si>
  <si>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</si>
  <si>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</si>
  <si>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</si>
  <si>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</si>
  <si>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</si>
  <si>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</si>
  <si>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</si>
  <si>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</si>
  <si>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</si>
  <si>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</si>
  <si>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</si>
  <si>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</si>
  <si>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</si>
  <si>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</si>
  <si>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</si>
  <si>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</si>
  <si>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</si>
  <si>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</si>
  <si>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</si>
  <si>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</si>
  <si>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</si>
  <si>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</si>
  <si>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</si>
  <si>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</si>
  <si>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</si>
  <si>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</si>
  <si>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</si>
  <si>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</si>
  <si>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</si>
  <si>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</si>
  <si>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</si>
  <si>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</si>
  <si>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</si>
  <si>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</si>
  <si>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</si>
  <si>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</si>
  <si>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</si>
  <si>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</si>
  <si>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</si>
  <si>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</si>
  <si>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</si>
  <si>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</si>
  <si>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</si>
  <si>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</si>
  <si>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</si>
  <si>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</si>
  <si>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</si>
  <si>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</si>
  <si>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</si>
  <si>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</si>
  <si>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</si>
  <si>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</si>
  <si>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</si>
  <si>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</si>
  <si>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</si>
  <si>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</si>
  <si>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</si>
  <si>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</si>
  <si>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</si>
  <si>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</si>
  <si>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</si>
  <si>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</si>
  <si>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</si>
  <si>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</si>
  <si>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</si>
  <si>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</si>
  <si>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</si>
  <si>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</si>
  <si>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</si>
  <si>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</si>
  <si>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</si>
  <si>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</si>
  <si>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</si>
  <si>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</si>
  <si>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</si>
  <si>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</si>
  <si>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</si>
  <si>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</si>
  <si>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</si>
  <si>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</si>
  <si>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</si>
  <si>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</si>
  <si>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</si>
  <si>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</si>
  <si>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</si>
  <si>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</si>
  <si>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</si>
  <si>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</si>
  <si>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</si>
  <si>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</si>
  <si>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</si>
  <si>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</si>
  <si>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</si>
  <si>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</si>
  <si>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</si>
  <si>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</si>
  <si>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</si>
  <si>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</si>
  <si>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</si>
  <si>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</si>
  <si>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</si>
  <si>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</si>
  <si>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</si>
  <si>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</si>
  <si>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</si>
  <si>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</si>
  <si>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</si>
  <si>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</si>
  <si>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</si>
  <si>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</si>
  <si>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</si>
  <si>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</si>
  <si>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</si>
  <si>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</si>
  <si>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</si>
  <si>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</si>
  <si>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</si>
  <si>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</si>
  <si>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</si>
  <si>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</si>
  <si>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</si>
  <si>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</si>
  <si>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</si>
  <si>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</si>
  <si>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</si>
  <si>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</si>
  <si>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</si>
  <si>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</si>
  <si>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</si>
  <si>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</si>
  <si>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</si>
  <si>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</si>
  <si>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</si>
  <si>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</si>
  <si>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</si>
  <si>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</si>
  <si>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</si>
  <si>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</si>
  <si>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</si>
  <si>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</si>
  <si>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</si>
  <si>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</si>
  <si>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</si>
  <si>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</si>
  <si>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</si>
  <si>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</si>
  <si>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</si>
  <si>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</si>
  <si>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</si>
  <si>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</si>
  <si>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</si>
  <si>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</si>
  <si>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</si>
  <si>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</si>
  <si>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</si>
  <si>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</si>
  <si>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</si>
  <si>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</si>
  <si>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</si>
  <si>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</si>
  <si>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</si>
  <si>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</si>
  <si>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</si>
  <si>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</si>
  <si>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</si>
  <si>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</si>
  <si>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</si>
  <si>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</si>
  <si>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</si>
  <si>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</si>
  <si>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</si>
  <si>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</si>
  <si>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</si>
  <si>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</si>
  <si>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</si>
  <si>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</si>
  <si>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</si>
  <si>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</si>
  <si>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</si>
  <si>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</si>
  <si>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</si>
  <si>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</si>
  <si>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</si>
  <si>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</si>
  <si>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</si>
  <si>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</si>
  <si>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</si>
  <si>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</si>
  <si>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</si>
  <si>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</si>
  <si>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</si>
  <si>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</si>
  <si>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</si>
  <si>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</si>
  <si>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</si>
  <si>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</si>
  <si>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</si>
  <si>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</si>
  <si>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</si>
  <si>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</si>
  <si>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</si>
  <si>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</si>
  <si>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</si>
  <si>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</si>
  <si>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</si>
  <si>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</si>
  <si>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</si>
  <si>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</si>
  <si>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</si>
  <si>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</si>
  <si>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</si>
  <si>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</si>
  <si>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</si>
  <si>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</si>
  <si>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</si>
  <si>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</si>
  <si>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</si>
  <si>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</si>
  <si>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</si>
  <si>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</si>
  <si>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</si>
  <si>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</si>
  <si>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</si>
  <si>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</si>
  <si>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</si>
  <si>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</si>
  <si>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</si>
  <si>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</si>
  <si>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</si>
  <si>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</si>
  <si>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</si>
  <si>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</si>
  <si>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</si>
  <si>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</si>
  <si>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</si>
  <si>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</si>
  <si>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</si>
  <si>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</si>
  <si>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</si>
  <si>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</si>
  <si>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</si>
  <si>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</si>
  <si>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</si>
  <si>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</si>
  <si>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</si>
  <si>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</si>
  <si>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</si>
  <si>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</si>
  <si>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</si>
  <si>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</si>
  <si>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</si>
  <si>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</si>
  <si>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</si>
  <si>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</si>
  <si>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</si>
  <si>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</si>
  <si>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</si>
  <si>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</si>
  <si>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</si>
  <si>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</si>
  <si>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</si>
  <si>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</si>
  <si>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</si>
  <si>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</si>
  <si>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</si>
  <si>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</si>
  <si>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</si>
  <si>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</si>
  <si>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</si>
  <si>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</si>
  <si>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</si>
  <si>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</si>
  <si>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</si>
  <si>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</si>
  <si>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</si>
  <si>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</si>
  <si>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</si>
  <si>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</si>
  <si>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</si>
  <si>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</si>
  <si>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</si>
  <si>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</si>
  <si>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</si>
  <si>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</si>
  <si>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</si>
  <si>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</si>
  <si>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</si>
  <si>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</si>
  <si>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</si>
  <si>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</si>
  <si>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</si>
  <si>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</si>
  <si>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</si>
  <si>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</si>
  <si>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</si>
  <si>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</si>
  <si>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</si>
  <si>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</si>
  <si>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</si>
  <si>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</si>
  <si>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</si>
  <si>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</si>
  <si>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</si>
  <si>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</si>
  <si>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</si>
  <si>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</si>
  <si>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</si>
  <si>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</si>
  <si>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</si>
  <si>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</si>
  <si>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</si>
  <si>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</si>
  <si>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</si>
  <si>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</si>
  <si>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</si>
  <si>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</si>
  <si>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</si>
  <si>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</si>
  <si>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</si>
  <si>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</si>
  <si>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</si>
  <si>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</si>
  <si>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</si>
  <si>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</si>
  <si>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</si>
  <si>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</si>
  <si>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</si>
  <si>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</si>
  <si>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</si>
  <si>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</si>
  <si>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</si>
  <si>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</si>
  <si>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</si>
  <si>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</si>
  <si>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</si>
  <si>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</si>
  <si>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</si>
  <si>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</si>
  <si>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</si>
  <si>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</si>
  <si>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</si>
  <si>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</si>
  <si>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</si>
  <si>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</si>
  <si>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</si>
  <si>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</si>
  <si>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</si>
  <si>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</si>
  <si>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</si>
  <si>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</si>
  <si>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</si>
  <si>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</si>
  <si>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</si>
  <si>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</si>
  <si>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</si>
  <si>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</si>
  <si>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</si>
  <si>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</si>
  <si>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</si>
  <si>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</si>
  <si>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</si>
  <si>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</si>
  <si>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</si>
  <si>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</si>
  <si>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</si>
  <si>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</si>
  <si>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</si>
  <si>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</si>
  <si>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</si>
  <si>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</si>
  <si>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</si>
  <si>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</si>
  <si>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</si>
  <si>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</si>
  <si>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</si>
  <si>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</si>
  <si>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</si>
  <si>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</si>
  <si>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</si>
  <si>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</si>
  <si>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</si>
  <si>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</si>
  <si>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</si>
  <si>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</si>
  <si>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</si>
  <si>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</si>
  <si>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</si>
  <si>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</si>
  <si>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</si>
  <si>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</si>
  <si>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</si>
  <si>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</si>
  <si>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</si>
  <si>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</si>
  <si>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</si>
  <si>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</si>
  <si>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</si>
  <si>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</si>
  <si>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</si>
  <si>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</si>
  <si>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</si>
  <si>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</si>
  <si>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</si>
  <si>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</si>
  <si>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</si>
  <si>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</si>
  <si>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</si>
  <si>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</si>
  <si>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</si>
  <si>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</si>
  <si>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</si>
  <si>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</si>
  <si>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</si>
  <si>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</si>
  <si>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</si>
  <si>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</si>
  <si>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</si>
  <si>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</si>
  <si>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</si>
  <si>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</si>
  <si>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</si>
  <si>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</si>
  <si>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</si>
  <si>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</si>
  <si>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</si>
  <si>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</si>
  <si>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</si>
  <si>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</si>
  <si>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</si>
  <si>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</si>
  <si>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</si>
  <si>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</si>
  <si>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</si>
  <si>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</si>
  <si>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</si>
  <si>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</si>
  <si>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</si>
  <si>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</si>
  <si>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</si>
  <si>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</si>
  <si>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</si>
  <si>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</si>
  <si>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</si>
  <si>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</si>
  <si>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</si>
  <si>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</si>
  <si>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</si>
  <si>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</si>
  <si>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</si>
  <si>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</si>
  <si>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</si>
  <si>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</si>
  <si>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</si>
  <si>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</si>
  <si>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</si>
  <si>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</si>
  <si>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</si>
  <si>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</si>
  <si>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</si>
  <si>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</si>
  <si>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</si>
  <si>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</si>
  <si>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</si>
  <si>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</si>
  <si>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</si>
  <si>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</si>
  <si>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</si>
  <si>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</si>
  <si>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</si>
  <si>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</si>
  <si>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</si>
  <si>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</si>
  <si>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</si>
  <si>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</si>
  <si>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</si>
  <si>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</si>
  <si>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</si>
  <si>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</si>
  <si>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</si>
  <si>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</si>
  <si>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</si>
  <si>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</si>
  <si>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</si>
  <si>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</si>
  <si>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</si>
  <si>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</si>
  <si>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</si>
  <si>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</si>
  <si>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</si>
  <si>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</si>
  <si>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</si>
  <si>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</si>
  <si>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</si>
  <si>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</si>
  <si>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</si>
  <si>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</si>
  <si>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</si>
  <si>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</si>
  <si>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</si>
  <si>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</si>
  <si>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</si>
  <si>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</si>
  <si>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</si>
  <si>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</si>
  <si>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</si>
  <si>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</si>
  <si>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</si>
  <si>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</si>
  <si>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</si>
  <si>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</si>
  <si>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</si>
  <si>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</si>
  <si>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</si>
  <si>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</si>
  <si>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</si>
  <si>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</si>
  <si>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</si>
  <si>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</si>
  <si>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</si>
  <si>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</si>
  <si>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</si>
  <si>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</si>
  <si>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</si>
  <si>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</si>
  <si>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</si>
  <si>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</si>
  <si>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</si>
  <si>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</si>
  <si>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</si>
  <si>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</si>
  <si>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</si>
  <si>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</si>
  <si>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</si>
  <si>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</si>
  <si>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</si>
  <si>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</si>
  <si>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</si>
  <si>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</si>
  <si>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</si>
  <si>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</si>
  <si>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</si>
  <si>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</si>
  <si>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</si>
  <si>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</si>
  <si>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</si>
  <si>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</si>
  <si>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</si>
  <si>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</si>
  <si>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</si>
  <si>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</si>
  <si>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</si>
  <si>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</si>
  <si>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</si>
  <si>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</si>
  <si>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</si>
  <si>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</si>
  <si>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</si>
  <si>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</si>
  <si>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</si>
  <si>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</si>
  <si>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</si>
  <si>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</si>
  <si>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</si>
  <si>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</si>
  <si>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</si>
  <si>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</si>
  <si>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</si>
  <si>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</si>
  <si>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</si>
  <si>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</si>
  <si>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</si>
  <si>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</si>
  <si>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</si>
  <si>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</si>
  <si>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</si>
  <si>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</si>
  <si>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</si>
  <si>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</si>
  <si>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</si>
  <si>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</si>
  <si>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</si>
  <si>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</si>
  <si>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</si>
  <si>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</si>
  <si>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</si>
  <si>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</si>
  <si>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</si>
  <si>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</si>
  <si>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</si>
  <si>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</si>
  <si>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</si>
  <si>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</si>
  <si>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</si>
  <si>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</si>
  <si>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</si>
  <si>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</si>
  <si>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</si>
  <si>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</si>
  <si>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</si>
  <si>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</si>
  <si>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</si>
  <si>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</si>
  <si>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</si>
  <si>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</si>
  <si>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</si>
  <si>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</si>
  <si>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</si>
  <si>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</si>
  <si>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</si>
  <si>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</si>
  <si>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</si>
  <si>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</si>
  <si>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</si>
  <si>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</si>
  <si>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</si>
  <si>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</si>
  <si>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</si>
  <si>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</si>
  <si>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</si>
  <si>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</si>
  <si>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</si>
  <si>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</si>
  <si>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</si>
  <si>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</si>
  <si>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</si>
  <si>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</si>
  <si>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</si>
  <si>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</si>
  <si>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</si>
  <si>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</si>
  <si>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</si>
  <si>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</si>
  <si>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</si>
  <si>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</si>
  <si>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</si>
  <si>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</si>
  <si>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</si>
  <si>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</si>
  <si>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</si>
  <si>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</si>
  <si>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</si>
  <si>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</si>
  <si>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</si>
  <si>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</si>
  <si>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</si>
  <si>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</si>
  <si>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</si>
  <si>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</si>
  <si>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</si>
  <si>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</si>
  <si>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</si>
  <si>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</si>
  <si>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</si>
  <si>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</si>
  <si>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</si>
  <si>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</si>
  <si>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</si>
  <si>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</si>
  <si>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</si>
  <si>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</si>
  <si>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</si>
  <si>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</si>
  <si>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</si>
  <si>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</si>
  <si>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</si>
  <si>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</si>
  <si>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</si>
  <si>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</si>
  <si>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</si>
  <si>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</si>
  <si>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</si>
  <si>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</si>
  <si>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</si>
  <si>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</si>
  <si>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</si>
  <si>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</si>
  <si>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</si>
  <si>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</si>
  <si>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</si>
  <si>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</si>
  <si>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</si>
  <si>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</si>
  <si>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</si>
  <si>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</si>
  <si>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</si>
  <si>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</si>
  <si>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</si>
  <si>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</si>
  <si>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</si>
  <si>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</si>
  <si>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</si>
  <si>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</si>
  <si>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</si>
  <si>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</si>
  <si>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</si>
  <si>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</si>
  <si>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</si>
  <si>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</si>
  <si>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</si>
  <si>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</si>
  <si>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</si>
  <si>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</si>
  <si>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</si>
  <si>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</si>
  <si>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</si>
  <si>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</si>
  <si>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</si>
  <si>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</si>
  <si>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</si>
  <si>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</si>
  <si>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</si>
  <si>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</si>
  <si>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</si>
  <si>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</si>
  <si>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</si>
  <si>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</si>
  <si>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</si>
  <si>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</si>
  <si>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</si>
  <si>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</si>
  <si>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</si>
  <si>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</si>
  <si>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</si>
  <si>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</si>
  <si>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</si>
  <si>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</si>
  <si>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</si>
  <si>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</si>
  <si>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</si>
  <si>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</si>
  <si>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</si>
  <si>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</si>
  <si>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</si>
  <si>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</si>
  <si>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</si>
  <si>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</si>
  <si>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</si>
  <si>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</si>
  <si>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</si>
  <si>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</si>
  <si>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</si>
  <si>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</si>
  <si>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</si>
  <si>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</si>
  <si>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</si>
  <si>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</si>
  <si>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</si>
  <si>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</si>
  <si>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</si>
  <si>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</si>
  <si>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</si>
  <si>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</si>
  <si>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</si>
  <si>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</si>
  <si>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</si>
  <si>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</si>
  <si>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</si>
  <si>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</si>
  <si>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</si>
  <si>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</si>
  <si>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</si>
  <si>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</si>
  <si>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</si>
  <si>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</si>
  <si>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</si>
  <si>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</si>
  <si>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</si>
  <si>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</si>
  <si>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</si>
  <si>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</si>
  <si>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</si>
  <si>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</si>
  <si>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</si>
  <si>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</si>
  <si>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</si>
  <si>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</si>
  <si>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</si>
  <si>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</si>
  <si>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</si>
  <si>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</si>
  <si>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</si>
  <si>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</si>
  <si>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</si>
  <si>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</si>
  <si>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</si>
  <si>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</si>
  <si>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</si>
  <si>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</si>
  <si>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</si>
  <si>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</si>
  <si>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</si>
  <si>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</si>
  <si>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</si>
  <si>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</si>
  <si>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</si>
  <si>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</si>
  <si>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</si>
  <si>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</si>
  <si>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</si>
  <si>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</si>
  <si>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</si>
  <si>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</si>
  <si>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</si>
  <si>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</si>
  <si>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</si>
  <si>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</si>
  <si>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</si>
  <si>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</si>
  <si>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</si>
  <si>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</si>
  <si>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</si>
  <si>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</si>
  <si>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</si>
  <si>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</si>
  <si>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</si>
  <si>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</si>
  <si>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</si>
  <si>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</si>
  <si>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</si>
  <si>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</si>
  <si>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</si>
  <si>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</si>
  <si>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</si>
  <si>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</si>
  <si>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</si>
  <si>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</si>
  <si>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</si>
  <si>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</si>
  <si>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</si>
  <si>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</si>
  <si>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</si>
  <si>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</si>
  <si>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</si>
  <si>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</si>
  <si>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</si>
  <si>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</si>
  <si>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</si>
  <si>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</si>
  <si>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</si>
  <si>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</si>
  <si>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</si>
  <si>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</si>
  <si>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</si>
  <si>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</si>
  <si>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</si>
  <si>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</si>
  <si>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</si>
  <si>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</si>
  <si>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</si>
  <si>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</si>
  <si>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</si>
  <si>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</si>
  <si>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</si>
  <si>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</si>
  <si>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</si>
  <si>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</si>
  <si>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</si>
  <si>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</si>
  <si>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</si>
  <si>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</si>
  <si>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</si>
  <si>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</si>
  <si>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</si>
  <si>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</si>
  <si>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</si>
  <si>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</si>
  <si>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</si>
  <si>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</si>
  <si>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</si>
  <si>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</si>
  <si>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</si>
  <si>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</si>
  <si>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</si>
  <si>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</si>
  <si>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</si>
  <si>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</si>
  <si>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</si>
  <si>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</si>
  <si>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</si>
  <si>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</si>
  <si>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</si>
  <si>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</si>
  <si>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</si>
  <si>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</si>
  <si>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</si>
  <si>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</si>
  <si>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</si>
  <si>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</si>
  <si>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</si>
  <si>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</si>
  <si>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</si>
  <si>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</si>
  <si>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</si>
  <si>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</si>
  <si>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</si>
  <si>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</si>
  <si>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</si>
  <si>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</si>
  <si>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</si>
  <si>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</si>
  <si>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</si>
  <si>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</si>
  <si>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</si>
  <si>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</si>
  <si>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</si>
  <si>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</si>
  <si>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</si>
  <si>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</si>
  <si>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</si>
  <si>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</si>
  <si>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</si>
  <si>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</si>
  <si>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</si>
  <si>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</si>
  <si>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</si>
  <si>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</si>
  <si>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</si>
  <si>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</si>
  <si>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</si>
  <si>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</si>
  <si>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</si>
  <si>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</si>
  <si>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</si>
  <si>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</si>
  <si>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</si>
  <si>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</si>
  <si>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</si>
  <si>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</si>
  <si>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</si>
  <si>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</si>
  <si>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</si>
  <si>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</si>
  <si>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</si>
  <si>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</si>
  <si>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</si>
  <si>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</si>
  <si>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</si>
  <si>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</si>
  <si>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</si>
  <si>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</si>
  <si>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</si>
  <si>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</si>
  <si>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</si>
  <si>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</si>
  <si>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</si>
  <si>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</si>
  <si>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</si>
  <si>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</si>
  <si>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</si>
  <si>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</si>
  <si>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</si>
  <si>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</si>
  <si>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</si>
  <si>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</si>
  <si>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</si>
  <si>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</si>
  <si>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</si>
  <si>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</si>
  <si>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</si>
  <si>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</si>
  <si>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</si>
  <si>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</si>
  <si>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</si>
  <si>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</si>
  <si>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</si>
  <si>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</si>
  <si>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</si>
  <si>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</si>
  <si>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</si>
  <si>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</si>
  <si>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</si>
  <si>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</si>
  <si>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</si>
  <si>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</si>
  <si>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</si>
  <si>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</si>
  <si>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</si>
  <si>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</si>
  <si>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</si>
  <si>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</si>
  <si>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</si>
  <si>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</si>
  <si>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</si>
  <si>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</si>
  <si>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</si>
  <si>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</si>
  <si>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</si>
  <si>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</si>
  <si>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</si>
  <si>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</si>
  <si>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</si>
  <si>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</si>
  <si>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</si>
  <si>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</si>
  <si>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</si>
  <si>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</si>
  <si>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</si>
  <si>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</si>
  <si>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</si>
  <si>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</si>
  <si>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</si>
  <si>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</si>
  <si>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</si>
  <si>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</si>
  <si>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</si>
  <si>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</si>
  <si>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</si>
  <si>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</si>
  <si>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</si>
  <si>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</si>
  <si>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</si>
  <si>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</si>
  <si>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</si>
  <si>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</si>
  <si>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</si>
  <si>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</si>
  <si>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</si>
  <si>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</si>
  <si>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</si>
  <si>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</si>
  <si>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</si>
  <si>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</si>
  <si>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</si>
  <si>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</si>
  <si>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</si>
  <si>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</si>
  <si>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</si>
  <si>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</si>
  <si>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</si>
  <si>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</si>
  <si>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</si>
  <si>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</si>
  <si>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</si>
  <si>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</si>
  <si>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</si>
  <si>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</si>
  <si>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</si>
  <si>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</si>
  <si>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</si>
  <si>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</si>
  <si>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</si>
  <si>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</si>
  <si>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</si>
  <si>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</si>
  <si>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</si>
  <si>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</si>
  <si>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</si>
  <si>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</si>
  <si>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</si>
  <si>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</si>
  <si>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</si>
  <si>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</si>
  <si>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</si>
  <si>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</si>
  <si>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</si>
  <si>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</si>
  <si>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</si>
  <si>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</si>
  <si>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</si>
  <si>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</si>
  <si>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</si>
  <si>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</si>
  <si>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</si>
  <si>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</si>
  <si>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</si>
  <si>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</si>
  <si>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</si>
  <si>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</si>
  <si>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</si>
  <si>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</si>
  <si>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</si>
  <si>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</si>
  <si>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</si>
  <si>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</si>
  <si>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</si>
  <si>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</si>
  <si>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</si>
  <si>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</si>
  <si>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</si>
  <si>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</si>
  <si>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</si>
  <si>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</si>
  <si>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</si>
  <si>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</si>
  <si>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</si>
  <si>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</si>
  <si>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</si>
  <si>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</si>
  <si>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</si>
  <si>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</si>
  <si>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</si>
  <si>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</si>
  <si>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</si>
  <si>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</si>
  <si>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</si>
  <si>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</si>
  <si>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</si>
  <si>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</si>
  <si>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</si>
  <si>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</si>
  <si>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</si>
  <si>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</si>
  <si>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</si>
  <si>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</si>
  <si>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</si>
  <si>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</si>
  <si>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</si>
  <si>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</si>
  <si>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</si>
  <si>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</si>
  <si>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</si>
  <si>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</si>
  <si>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</si>
  <si>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</si>
  <si>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</si>
  <si>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</si>
  <si>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</si>
  <si>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</si>
  <si>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</si>
  <si>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</si>
  <si>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</si>
  <si>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</si>
  <si>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</si>
  <si>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</si>
  <si>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</si>
  <si>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</si>
  <si>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</si>
  <si>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</si>
  <si>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</si>
  <si>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</si>
  <si>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</si>
  <si>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</si>
  <si>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</si>
  <si>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</si>
  <si>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</si>
  <si>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</si>
  <si>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</si>
  <si>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</si>
  <si>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</si>
  <si>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</si>
  <si>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</si>
  <si>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</si>
  <si>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</si>
  <si>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</si>
  <si>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</si>
  <si>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</si>
  <si>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</si>
  <si>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</si>
  <si>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</si>
  <si>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</si>
  <si>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</si>
  <si>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</si>
  <si>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</si>
  <si>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</si>
  <si>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</si>
  <si>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</si>
  <si>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</si>
  <si>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</si>
  <si>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</si>
  <si>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</si>
  <si>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</si>
  <si>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</si>
  <si>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</si>
  <si>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</si>
  <si>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</si>
  <si>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</si>
  <si>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</si>
  <si>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</si>
  <si>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</si>
  <si>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</si>
  <si>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</si>
  <si>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</si>
  <si>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</si>
  <si>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</si>
  <si>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</si>
  <si>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</si>
  <si>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</si>
  <si>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</si>
  <si>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</si>
  <si>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</si>
  <si>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</si>
  <si>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</si>
  <si>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</si>
  <si>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</si>
  <si>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</si>
  <si>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</si>
  <si>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</si>
  <si>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</si>
  <si>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</si>
  <si>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</si>
  <si>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</si>
  <si>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</si>
  <si>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</si>
  <si>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</si>
  <si>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</si>
  <si>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</si>
  <si>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</si>
  <si>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</si>
  <si>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</si>
  <si>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</si>
  <si>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</si>
  <si>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</si>
  <si>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</si>
  <si>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</si>
  <si>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</si>
  <si>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</si>
  <si>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</si>
  <si>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</si>
  <si>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</si>
  <si>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</si>
  <si>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</si>
  <si>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</si>
  <si>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</si>
  <si>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</si>
  <si>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</si>
  <si>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</si>
  <si>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</si>
  <si>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</si>
  <si>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</si>
  <si>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</si>
  <si>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</si>
  <si>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</si>
  <si>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</si>
  <si>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</si>
  <si>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</si>
  <si>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</si>
  <si>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</si>
  <si>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</si>
  <si>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</si>
  <si>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</si>
  <si>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</si>
  <si>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</si>
  <si>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</si>
  <si>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</si>
  <si>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</si>
  <si>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</si>
  <si>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</si>
  <si>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</si>
  <si>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</si>
  <si>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</si>
  <si>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</si>
  <si>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</si>
  <si>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</si>
  <si>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</si>
  <si>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</si>
  <si>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</si>
  <si>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</si>
  <si>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</si>
  <si>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</si>
  <si>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</si>
  <si>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</si>
  <si>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</si>
  <si>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</si>
  <si>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</si>
  <si>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</si>
  <si>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</si>
  <si>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</si>
  <si>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</si>
  <si>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</si>
  <si>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</si>
  <si>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</si>
  <si>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</si>
  <si>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</si>
  <si>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</si>
  <si>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</si>
  <si>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</si>
  <si>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</si>
  <si>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</si>
  <si>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</si>
  <si>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</si>
  <si>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</si>
  <si>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</si>
  <si>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</si>
  <si>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</si>
  <si>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</si>
  <si>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</si>
  <si>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</si>
  <si>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</si>
  <si>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</si>
  <si>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</si>
  <si>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</si>
  <si>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</si>
  <si>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</si>
  <si>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</si>
  <si>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</si>
  <si>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</si>
  <si>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</si>
  <si>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</si>
  <si>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</si>
  <si>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</si>
  <si>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</si>
  <si>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</si>
  <si>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</si>
  <si>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</si>
  <si>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</si>
  <si>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</si>
  <si>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</si>
  <si>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</si>
  <si>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</si>
  <si>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</si>
  <si>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</si>
  <si>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</si>
  <si>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</si>
  <si>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</si>
  <si>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</si>
  <si>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</si>
  <si>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</si>
  <si>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</si>
  <si>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</si>
  <si>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</si>
  <si>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</si>
  <si>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</si>
  <si>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</si>
  <si>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</si>
  <si>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</si>
  <si>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</si>
  <si>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</si>
  <si>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</si>
  <si>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</si>
  <si>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</si>
  <si>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</si>
  <si>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</si>
  <si>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</si>
  <si>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</si>
  <si>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</si>
  <si>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</si>
  <si>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</si>
  <si>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</si>
  <si>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</si>
  <si>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</si>
  <si>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</si>
  <si>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</si>
  <si>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</si>
  <si>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</si>
  <si>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</si>
  <si>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</si>
  <si>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</si>
  <si>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</si>
  <si>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</si>
  <si>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</si>
  <si>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</si>
  <si>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</si>
  <si>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</si>
  <si>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</si>
  <si>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</si>
  <si>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</si>
  <si>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</si>
  <si>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</si>
  <si>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</si>
  <si>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</si>
  <si>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</si>
  <si>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</si>
  <si>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</si>
  <si>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</si>
  <si>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</si>
  <si>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</si>
  <si>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</si>
  <si>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</si>
  <si>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</si>
  <si>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</si>
  <si>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</si>
  <si>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</si>
  <si>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</si>
  <si>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</si>
  <si>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</si>
  <si>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</si>
  <si>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</si>
  <si>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</si>
  <si>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</si>
  <si>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</si>
  <si>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</si>
  <si>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</si>
  <si>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</si>
  <si>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</si>
  <si>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</si>
  <si>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</si>
  <si>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</si>
  <si>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</si>
  <si>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</si>
  <si>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</si>
  <si>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</si>
  <si>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</si>
  <si>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</si>
  <si>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</si>
  <si>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</si>
  <si>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</si>
  <si>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</si>
  <si>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</si>
  <si>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</si>
  <si>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</si>
  <si>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</si>
  <si>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</si>
  <si>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</si>
  <si>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</si>
  <si>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</si>
  <si>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</si>
  <si>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</si>
  <si>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</si>
  <si>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</si>
  <si>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</si>
  <si>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</si>
  <si>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</si>
  <si>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</si>
  <si>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</si>
  <si>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</si>
  <si>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</si>
  <si>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</si>
  <si>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</si>
  <si>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</si>
  <si>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</si>
  <si>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</si>
  <si>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</si>
  <si>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</si>
  <si>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</si>
  <si>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</si>
  <si>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</si>
  <si>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</si>
  <si>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</si>
  <si>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</si>
  <si>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</si>
  <si>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</si>
  <si>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</si>
  <si>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</si>
  <si>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</si>
  <si>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</si>
  <si>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</si>
  <si>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</si>
  <si>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</si>
  <si>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</si>
  <si>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</si>
  <si>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</si>
  <si>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</si>
  <si>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</si>
  <si>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</si>
  <si>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</si>
  <si>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</si>
  <si>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</si>
  <si>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</si>
  <si>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</si>
  <si>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</si>
  <si>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</si>
  <si>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</si>
  <si>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</si>
  <si>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</si>
  <si>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</si>
  <si>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</si>
  <si>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</si>
  <si>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</si>
  <si>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</si>
  <si>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</si>
  <si>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</si>
  <si>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</si>
  <si>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</si>
  <si>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</si>
  <si>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</si>
  <si>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</si>
  <si>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</si>
  <si>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</si>
  <si>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</si>
  <si>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</si>
  <si>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</si>
  <si>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</si>
  <si>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</si>
  <si>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</si>
  <si>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</si>
  <si>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</si>
  <si>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</si>
  <si>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</si>
  <si>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</si>
  <si>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</si>
  <si>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</si>
  <si>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</si>
  <si>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</si>
  <si>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</si>
  <si>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</si>
  <si>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</si>
  <si>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</si>
  <si>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</si>
  <si>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</si>
  <si>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</si>
  <si>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</si>
  <si>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</si>
  <si>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</si>
  <si>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</si>
  <si>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</si>
  <si>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</si>
  <si>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</si>
  <si>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</si>
  <si>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</si>
  <si>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</si>
  <si>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</si>
  <si>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</si>
  <si>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</si>
  <si>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</si>
  <si>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</si>
  <si>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</si>
  <si>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</si>
  <si>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</si>
  <si>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</si>
  <si>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</si>
  <si>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</si>
  <si>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</si>
  <si>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</si>
  <si>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</si>
  <si>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</si>
  <si>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</si>
  <si>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</si>
  <si>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</si>
  <si>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</si>
  <si>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</si>
  <si>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</si>
  <si>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</si>
  <si>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</si>
  <si>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</si>
  <si>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</si>
  <si>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</si>
  <si>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</si>
  <si>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</si>
  <si>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</si>
  <si>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</si>
  <si>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</si>
  <si>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</si>
  <si>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</si>
  <si>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</si>
  <si>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</si>
  <si>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</si>
  <si>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</si>
  <si>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</si>
  <si>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</si>
  <si>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</si>
  <si>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</si>
  <si>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</si>
  <si>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</si>
  <si>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</si>
  <si>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</si>
  <si>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</si>
  <si>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</si>
  <si>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</si>
  <si>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</si>
  <si>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</si>
  <si>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</si>
  <si>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</si>
  <si>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</si>
  <si>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</si>
  <si>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</si>
  <si>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</si>
  <si>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</si>
  <si>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</si>
  <si>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</si>
  <si>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</si>
  <si>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</si>
  <si>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</si>
  <si>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</si>
  <si>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</si>
  <si>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</si>
  <si>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</si>
  <si>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</si>
  <si>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</si>
  <si>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</si>
  <si>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</si>
  <si>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</si>
  <si>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</si>
  <si>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</si>
  <si>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</si>
  <si>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</si>
  <si>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</si>
  <si>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</si>
  <si>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</si>
  <si>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</si>
  <si>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</si>
  <si>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</si>
  <si>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</si>
  <si>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</si>
  <si>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</si>
  <si>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</si>
  <si>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</si>
  <si>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</si>
  <si>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</si>
  <si>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</si>
  <si>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</si>
  <si>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</si>
  <si>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</si>
  <si>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</si>
  <si>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</si>
  <si>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</si>
  <si>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</si>
  <si>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</si>
  <si>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</si>
  <si>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</si>
  <si>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</si>
  <si>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</si>
  <si>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</si>
  <si>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</si>
  <si>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</si>
  <si>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</si>
  <si>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</si>
  <si>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</si>
  <si>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</si>
  <si>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</si>
  <si>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</si>
  <si>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</si>
  <si>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</si>
  <si>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</si>
  <si>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</si>
  <si>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</si>
  <si>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</si>
  <si>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</si>
  <si>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</si>
  <si>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</si>
  <si>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</si>
  <si>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</si>
  <si>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</si>
  <si>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</si>
  <si>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</si>
  <si>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</si>
  <si>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</si>
  <si>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</si>
  <si>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</si>
  <si>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</si>
  <si>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</si>
  <si>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</si>
  <si>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</si>
  <si>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</si>
  <si>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</si>
  <si>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</si>
  <si>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</si>
  <si>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</si>
  <si>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</si>
  <si>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</si>
  <si>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</si>
  <si>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</si>
  <si>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</si>
  <si>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</si>
  <si>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</si>
  <si>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</si>
  <si>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</si>
  <si>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</si>
  <si>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</si>
  <si>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</si>
  <si>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</si>
  <si>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</si>
  <si>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</si>
  <si>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</si>
  <si>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</si>
  <si>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</si>
  <si>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</si>
  <si>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</si>
  <si>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</si>
  <si>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</si>
  <si>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</si>
  <si>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</si>
  <si>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</si>
  <si>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</si>
  <si>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</si>
  <si>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</si>
  <si>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</si>
  <si>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</si>
  <si>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</si>
  <si>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</si>
  <si>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</si>
  <si>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</si>
  <si>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</si>
  <si>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</si>
  <si>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</si>
  <si>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</si>
  <si>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</si>
  <si>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</si>
  <si>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</si>
  <si>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</si>
  <si>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</si>
  <si>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</si>
  <si>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</si>
  <si>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</si>
  <si>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</si>
  <si>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</si>
  <si>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</si>
  <si>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</si>
  <si>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</si>
  <si>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</si>
  <si>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</si>
  <si>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</si>
  <si>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</si>
  <si>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</si>
  <si>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</si>
  <si>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</si>
  <si>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</si>
  <si>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</si>
  <si>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</si>
  <si>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</si>
  <si>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</si>
  <si>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</si>
  <si>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</si>
  <si>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</si>
  <si>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</si>
  <si>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</si>
  <si>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</si>
  <si>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</si>
  <si>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</si>
  <si>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</si>
  <si>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</si>
  <si>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</si>
  <si>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</si>
  <si>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</si>
  <si>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</si>
  <si>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</si>
  <si>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</si>
  <si>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</si>
  <si>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</si>
  <si>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</si>
  <si>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</si>
  <si>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</si>
  <si>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</si>
  <si>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</si>
  <si>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</si>
  <si>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</si>
  <si>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</si>
  <si>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</si>
  <si>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</si>
  <si>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</si>
  <si>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</si>
  <si>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</si>
  <si>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</si>
  <si>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</si>
  <si>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</si>
  <si>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</si>
  <si>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</si>
  <si>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</si>
  <si>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</si>
  <si>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</si>
  <si>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</si>
  <si>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</si>
  <si>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</si>
  <si>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</si>
  <si>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</si>
  <si>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</si>
  <si>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</si>
  <si>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</si>
  <si>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</si>
  <si>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</si>
  <si>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</si>
  <si>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</si>
  <si>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</si>
  <si>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</si>
  <si>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</si>
  <si>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</si>
  <si>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</si>
  <si>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</si>
  <si>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</si>
  <si>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</si>
  <si>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</si>
  <si>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</si>
  <si>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</si>
  <si>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</si>
  <si>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</si>
  <si>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</si>
  <si>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</si>
  <si>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</si>
  <si>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</si>
  <si>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</si>
  <si>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</si>
  <si>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</si>
  <si>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</si>
  <si>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</si>
  <si>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</si>
  <si>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</si>
  <si>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</si>
  <si>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</si>
  <si>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</si>
  <si>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</si>
  <si>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</si>
  <si>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</si>
  <si>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</si>
  <si>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</si>
  <si>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</si>
  <si>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</si>
  <si>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</si>
  <si>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</si>
  <si>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</si>
  <si>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</si>
  <si>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</si>
  <si>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</si>
  <si>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</si>
  <si>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</si>
  <si>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</si>
  <si>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</si>
  <si>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</si>
  <si>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</si>
  <si>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</si>
  <si>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</si>
  <si>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</si>
  <si>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</si>
  <si>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</si>
  <si>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</si>
  <si>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</si>
  <si>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</si>
  <si>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</si>
  <si>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</si>
  <si>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</si>
  <si>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</si>
  <si>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</si>
  <si>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</si>
  <si>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</si>
  <si>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</si>
  <si>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</si>
  <si>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</si>
  <si>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</si>
  <si>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</si>
  <si>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</si>
  <si>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</si>
  <si>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</si>
  <si>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</si>
  <si>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</si>
  <si>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</si>
  <si>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</si>
  <si>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</si>
  <si>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</si>
  <si>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</si>
  <si>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</si>
  <si>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</si>
  <si>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</si>
  <si>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</si>
  <si>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</si>
  <si>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</si>
  <si>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</si>
  <si>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</si>
  <si>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</si>
  <si>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</si>
  <si>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</si>
  <si>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</si>
  <si>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</si>
  <si>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</si>
  <si>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</si>
  <si>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</si>
  <si>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</si>
  <si>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</si>
  <si>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</si>
  <si>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</si>
  <si>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</si>
  <si>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</si>
  <si>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</si>
  <si>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</si>
  <si>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</si>
  <si>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</si>
  <si>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</si>
  <si>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</si>
  <si>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</si>
  <si>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</si>
  <si>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</si>
  <si>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</si>
  <si>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</si>
  <si>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</si>
  <si>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</si>
  <si>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</si>
  <si>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</si>
  <si>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</si>
  <si>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</si>
  <si>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</si>
  <si>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</si>
  <si>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</si>
  <si>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</si>
  <si>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</si>
  <si>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</si>
  <si>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</si>
  <si>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</si>
  <si>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</si>
  <si>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</si>
  <si>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</si>
  <si>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</si>
  <si>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</si>
  <si>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</si>
  <si>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</si>
  <si>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</si>
  <si>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</si>
  <si>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</si>
  <si>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</si>
  <si>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</si>
  <si>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</si>
  <si>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</si>
  <si>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</si>
  <si>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</si>
  <si>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</si>
  <si>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</si>
  <si>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</si>
  <si>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</si>
  <si>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</si>
  <si>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</si>
  <si>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</si>
  <si>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</si>
  <si>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</si>
  <si>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</si>
  <si>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</si>
  <si>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</si>
  <si>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</si>
  <si>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</si>
  <si>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</si>
  <si>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</si>
  <si>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</si>
  <si>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</si>
  <si>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</si>
  <si>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</si>
  <si>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</si>
  <si>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</si>
  <si>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</si>
  <si>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</si>
  <si>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</si>
  <si>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</si>
  <si>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</si>
  <si>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</si>
  <si>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</si>
  <si>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</si>
  <si>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</si>
  <si>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</si>
  <si>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</si>
  <si>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</si>
  <si>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</si>
  <si>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</si>
  <si>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</si>
  <si>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</si>
  <si>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</si>
  <si>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</si>
  <si>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</si>
  <si>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</si>
  <si>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</si>
  <si>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</si>
  <si>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</si>
  <si>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</si>
  <si>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</si>
  <si>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</si>
  <si>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</si>
  <si>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</si>
  <si>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</si>
  <si>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</si>
  <si>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</si>
  <si>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</si>
  <si>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</si>
  <si>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</si>
  <si>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</si>
  <si>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</si>
  <si>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</si>
  <si>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</si>
  <si>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</si>
  <si>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</si>
  <si>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</si>
  <si>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</si>
  <si>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</si>
  <si>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</si>
  <si>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</si>
  <si>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</si>
  <si>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</si>
  <si>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</si>
  <si>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</si>
  <si>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</si>
  <si>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</si>
  <si>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</si>
  <si>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</si>
  <si>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</si>
  <si>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</si>
  <si>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</si>
  <si>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</si>
  <si>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</si>
  <si>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</si>
  <si>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</si>
  <si>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</si>
  <si>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</si>
  <si>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</si>
  <si>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</si>
  <si>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</si>
  <si>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</si>
  <si>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</si>
  <si>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</si>
  <si>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</si>
  <si>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</si>
  <si>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</si>
  <si>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</si>
  <si>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</si>
  <si>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</si>
  <si>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</si>
  <si>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</si>
  <si>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</si>
  <si>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</si>
  <si>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</si>
  <si>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</si>
  <si>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</si>
  <si>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</si>
  <si>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</si>
  <si>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</si>
  <si>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</si>
  <si>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</si>
  <si>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</si>
  <si>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</si>
  <si>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</si>
  <si>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</si>
  <si>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</si>
  <si>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</si>
  <si>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</si>
  <si>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</si>
  <si>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</si>
  <si>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</si>
  <si>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</si>
  <si>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</si>
  <si>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</si>
  <si>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</si>
  <si>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</si>
  <si>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</si>
  <si>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</si>
  <si>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</si>
  <si>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</si>
  <si>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</si>
  <si>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</si>
  <si>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</si>
  <si>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</si>
  <si>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</si>
  <si>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</si>
  <si>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</si>
  <si>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</si>
  <si>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</si>
  <si>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</si>
  <si>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</si>
  <si>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</si>
  <si>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</si>
  <si>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</si>
  <si>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</si>
  <si>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</si>
  <si>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</si>
  <si>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</si>
  <si>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</si>
  <si>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</si>
  <si>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</si>
  <si>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</si>
  <si>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</si>
  <si>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</si>
  <si>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</si>
  <si>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</si>
  <si>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</si>
  <si>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</si>
  <si>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</si>
  <si>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</si>
  <si>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</si>
  <si>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</si>
  <si>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</si>
  <si>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</si>
  <si>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</si>
  <si>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</si>
  <si>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</si>
  <si>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</si>
  <si>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</si>
  <si>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</si>
  <si>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</si>
  <si>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</si>
  <si>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</si>
  <si>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</si>
  <si>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</si>
  <si>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</si>
  <si>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</si>
  <si>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</si>
  <si>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</si>
  <si>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</si>
  <si>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</si>
  <si>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</si>
  <si>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</si>
  <si>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</si>
  <si>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</si>
  <si>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</si>
  <si>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</si>
  <si>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</si>
  <si>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</si>
  <si>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</si>
  <si>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</si>
  <si>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</si>
  <si>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</si>
  <si>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</si>
  <si>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</si>
  <si>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</si>
  <si>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</si>
  <si>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</si>
  <si>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</si>
  <si>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</si>
  <si>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</si>
  <si>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</si>
  <si>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</si>
  <si>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</si>
  <si>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</si>
  <si>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</si>
  <si>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</si>
  <si>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</si>
  <si>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</si>
  <si>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</si>
  <si>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</si>
  <si>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</si>
  <si>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</si>
  <si>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</si>
  <si>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</si>
  <si>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</si>
  <si>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</si>
  <si>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</si>
  <si>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</si>
  <si>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</si>
  <si>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</si>
  <si>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</si>
  <si>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</si>
  <si>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</si>
  <si>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</si>
  <si>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</si>
  <si>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</si>
  <si>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</si>
  <si>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</si>
  <si>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</si>
  <si>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</si>
  <si>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</si>
  <si>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</si>
  <si>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</si>
  <si>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</si>
  <si>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</si>
  <si>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</si>
  <si>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</si>
  <si>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</si>
  <si>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</si>
  <si>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</si>
  <si>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</si>
  <si>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</si>
  <si>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</si>
  <si>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</si>
  <si>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</si>
  <si>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</si>
  <si>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</si>
  <si>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</si>
  <si>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</si>
  <si>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</si>
  <si>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</si>
  <si>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</si>
  <si>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</si>
  <si>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</si>
  <si>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</si>
  <si>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</si>
  <si>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</si>
  <si>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</si>
  <si>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</si>
  <si>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</si>
  <si>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</si>
  <si>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</si>
  <si>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</si>
  <si>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</si>
  <si>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</si>
  <si>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</si>
  <si>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</si>
  <si>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</si>
  <si>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</si>
  <si>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</si>
  <si>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</si>
  <si>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</si>
  <si>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</si>
  <si>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</si>
  <si>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</si>
  <si>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</si>
  <si>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</si>
  <si>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</si>
  <si>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</si>
  <si>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</si>
  <si>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</si>
  <si>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</si>
  <si>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</si>
  <si>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</si>
  <si>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</si>
  <si>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</si>
  <si>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</si>
  <si>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</si>
  <si>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</si>
  <si>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</si>
  <si>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</si>
  <si>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</si>
  <si>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</si>
  <si>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</si>
  <si>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</si>
  <si>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</si>
  <si>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</si>
  <si>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</si>
  <si>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</si>
  <si>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</si>
  <si>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</si>
  <si>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</si>
  <si>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</si>
  <si>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</si>
  <si>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</si>
  <si>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</si>
  <si>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</si>
  <si>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</si>
  <si>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</si>
  <si>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</si>
  <si>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</si>
  <si>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</si>
  <si>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</si>
  <si>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</si>
  <si>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</si>
  <si>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</si>
  <si>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</si>
  <si>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</si>
  <si>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</si>
  <si>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</si>
  <si>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</si>
  <si>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</si>
  <si>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</si>
  <si>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</si>
  <si>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</si>
  <si>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</si>
  <si>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</si>
  <si>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</si>
  <si>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</si>
  <si>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</si>
  <si>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</si>
  <si>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</si>
  <si>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</si>
  <si>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</si>
  <si>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</si>
  <si>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</si>
  <si>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</si>
  <si>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</si>
  <si>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</si>
  <si>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</si>
  <si>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</si>
  <si>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</si>
  <si>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</si>
  <si>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</si>
  <si>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</si>
  <si>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</si>
  <si>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</si>
  <si>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</si>
  <si>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</si>
  <si>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</si>
  <si>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</si>
  <si>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</si>
  <si>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</si>
  <si>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</si>
  <si>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</si>
  <si>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</si>
  <si>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</si>
  <si>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</si>
  <si>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</si>
  <si>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</si>
  <si>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</si>
  <si>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</si>
  <si>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</si>
  <si>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</si>
  <si>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</si>
  <si>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</si>
  <si>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</si>
  <si>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</si>
  <si>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</si>
  <si>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</si>
  <si>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</si>
  <si>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</si>
  <si>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</si>
  <si>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</si>
  <si>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</si>
  <si>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</si>
  <si>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</si>
  <si>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</si>
  <si>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</si>
  <si>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</si>
  <si>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</si>
  <si>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</si>
  <si>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</si>
  <si>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</si>
  <si>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</si>
  <si>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</si>
  <si>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</si>
  <si>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</si>
  <si>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</si>
  <si>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</si>
  <si>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</si>
  <si>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</si>
  <si>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</si>
  <si>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</si>
  <si>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</si>
  <si>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</si>
  <si>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</si>
  <si>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</si>
  <si>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</si>
  <si>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</si>
  <si>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</si>
  <si>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</si>
  <si>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</si>
  <si>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</si>
  <si>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</si>
  <si>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</si>
  <si>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</si>
  <si>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</si>
  <si>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</si>
  <si>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</si>
  <si>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</si>
  <si>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</si>
  <si>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</si>
  <si>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</si>
  <si>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</si>
  <si>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</si>
  <si>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</si>
  <si>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</si>
  <si>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</si>
  <si>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</si>
  <si>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</si>
  <si>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</si>
  <si>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</si>
  <si>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</si>
  <si>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</si>
  <si>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</si>
  <si>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</si>
  <si>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</si>
  <si>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</si>
  <si>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</si>
  <si>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</si>
  <si>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</si>
  <si>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</si>
  <si>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</si>
  <si>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</si>
  <si>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</si>
  <si>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</si>
  <si>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</si>
  <si>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</si>
  <si>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</si>
  <si>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</si>
  <si>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</si>
  <si>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</si>
  <si>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</si>
  <si>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</si>
  <si>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</si>
  <si>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</si>
  <si>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</si>
  <si>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</si>
  <si>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</si>
  <si>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</si>
  <si>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</si>
  <si>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</si>
  <si>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</si>
  <si>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</si>
  <si>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</si>
  <si>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</si>
  <si>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</si>
  <si>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</si>
  <si>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</si>
  <si>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</si>
  <si>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</si>
  <si>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</si>
  <si>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</si>
  <si>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</si>
  <si>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</si>
  <si>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</si>
  <si>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</si>
  <si>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</si>
  <si>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</si>
  <si>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</si>
  <si>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</si>
  <si>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</si>
  <si>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</si>
  <si>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</si>
  <si>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</si>
  <si>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</si>
  <si>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</si>
  <si>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</si>
  <si>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</si>
  <si>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</si>
  <si>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</si>
  <si>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</si>
  <si>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</si>
  <si>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</si>
  <si>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</si>
  <si>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</si>
  <si>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</si>
  <si>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</si>
  <si>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</si>
  <si>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</si>
  <si>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</si>
  <si>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</si>
  <si>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</si>
  <si>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</si>
  <si>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</si>
  <si>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</si>
  <si>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</si>
  <si>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</si>
  <si>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</si>
  <si>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</si>
  <si>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</si>
  <si>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</si>
  <si>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</si>
  <si>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</si>
  <si>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</si>
  <si>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</si>
  <si>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</si>
  <si>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</si>
  <si>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</si>
  <si>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</si>
  <si>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</si>
  <si>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</si>
  <si>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</si>
  <si>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</si>
  <si>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</si>
  <si>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</si>
  <si>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</si>
  <si>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</si>
  <si>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</si>
  <si>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</si>
  <si>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</si>
  <si>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</si>
  <si>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</si>
  <si>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</si>
  <si>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</si>
  <si>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</si>
  <si>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</si>
  <si>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</si>
  <si>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</si>
  <si>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</si>
  <si>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</si>
  <si>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</si>
  <si>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</si>
  <si>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</si>
  <si>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</si>
  <si>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</si>
  <si>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</si>
  <si>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</si>
  <si>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</si>
  <si>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</si>
  <si>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</si>
  <si>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</si>
  <si>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</si>
  <si>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</si>
  <si>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</si>
  <si>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</si>
  <si>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</si>
  <si>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</si>
  <si>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</si>
  <si>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</si>
  <si>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</si>
  <si>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</si>
  <si>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</si>
  <si>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</si>
  <si>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</si>
  <si>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</si>
  <si>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</si>
  <si>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</si>
  <si>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</si>
  <si>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</si>
  <si>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</si>
  <si>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</si>
  <si>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</si>
  <si>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</si>
  <si>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</si>
  <si>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</si>
  <si>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</si>
  <si>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</si>
  <si>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</si>
  <si>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</si>
  <si>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</si>
  <si>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</si>
  <si>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</si>
  <si>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</si>
  <si>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</si>
  <si>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</si>
  <si>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</si>
  <si>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</si>
  <si>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</si>
  <si>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</si>
  <si>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</si>
  <si>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</si>
  <si>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</si>
  <si>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</si>
  <si>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</si>
  <si>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</si>
  <si>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</si>
  <si>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</si>
  <si>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</si>
  <si>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</si>
  <si>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</si>
  <si>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</si>
  <si>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</si>
  <si>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</si>
  <si>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</si>
  <si>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</si>
  <si>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</si>
  <si>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</si>
  <si>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</si>
  <si>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</si>
  <si>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</si>
  <si>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</si>
  <si>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</si>
  <si>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</si>
  <si>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</si>
  <si>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</si>
  <si>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</si>
  <si>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</si>
  <si>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</si>
  <si>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</si>
  <si>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</si>
  <si>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</si>
  <si>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</si>
  <si>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</si>
  <si>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</si>
  <si>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</si>
  <si>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</si>
  <si>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</si>
  <si>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</si>
  <si>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</si>
  <si>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</si>
  <si>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</si>
  <si>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</si>
  <si>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</si>
  <si>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</si>
  <si>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</si>
  <si>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</si>
  <si>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</si>
  <si>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</si>
  <si>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</si>
  <si>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</si>
  <si>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</si>
  <si>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</si>
  <si>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</si>
  <si>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</si>
  <si>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</si>
  <si>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</si>
  <si>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</si>
  <si>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</si>
  <si>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</si>
  <si>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</si>
  <si>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</si>
  <si>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</si>
  <si>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</si>
  <si>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</si>
  <si>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</si>
  <si>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</si>
  <si>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</si>
  <si>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</si>
  <si>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</si>
  <si>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</si>
  <si>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</si>
  <si>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</si>
  <si>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</si>
  <si>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</si>
  <si>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</si>
  <si>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</si>
  <si>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</si>
  <si>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</si>
  <si>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</si>
  <si>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</si>
  <si>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</si>
  <si>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</si>
  <si>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</si>
  <si>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</si>
  <si>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</si>
  <si>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</si>
  <si>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</si>
  <si>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</si>
  <si>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</si>
  <si>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</si>
  <si>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</si>
  <si>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</si>
  <si>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</si>
  <si>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</si>
  <si>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</si>
  <si>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</si>
  <si>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</si>
  <si>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</si>
  <si>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</si>
  <si>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</si>
  <si>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</si>
  <si>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</si>
  <si>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</si>
  <si>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</si>
  <si>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</si>
  <si>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</si>
  <si>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</si>
  <si>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</si>
  <si>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</si>
  <si>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</si>
  <si>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</si>
  <si>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</si>
  <si>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</si>
  <si>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</si>
  <si>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</si>
  <si>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</si>
  <si>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</si>
  <si>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</si>
  <si>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</si>
  <si>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</si>
  <si>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</si>
  <si>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</si>
  <si>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</si>
  <si>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</si>
  <si>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</si>
  <si>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</si>
  <si>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</si>
  <si>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</si>
  <si>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</si>
  <si>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</si>
  <si>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</si>
  <si>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</si>
  <si>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</si>
  <si>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</si>
  <si>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</si>
  <si>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</si>
  <si>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</si>
  <si>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</si>
  <si>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</si>
  <si>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</si>
  <si>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</si>
  <si>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</si>
  <si>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</si>
  <si>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</si>
  <si>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</si>
  <si>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</si>
  <si>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</si>
  <si>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</si>
  <si>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</si>
  <si>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</si>
  <si>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</si>
  <si>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</si>
  <si>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</si>
  <si>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</si>
  <si>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</si>
  <si>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</si>
  <si>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</si>
  <si>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</si>
  <si>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</si>
  <si>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</si>
  <si>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</si>
  <si>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</si>
  <si>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</si>
  <si>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</si>
  <si>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</si>
  <si>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</si>
  <si>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</si>
  <si>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</si>
  <si>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</si>
  <si>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</si>
  <si>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</si>
  <si>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</si>
  <si>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</si>
  <si>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</si>
  <si>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</si>
  <si>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</si>
  <si>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</si>
  <si>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</si>
  <si>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</si>
  <si>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</si>
  <si>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</si>
  <si>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</si>
  <si>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</si>
  <si>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</si>
  <si>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</si>
  <si>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</si>
  <si>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</si>
  <si>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</si>
  <si>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</si>
  <si>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</si>
  <si>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</si>
  <si>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</si>
  <si>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</si>
  <si>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</si>
  <si>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</si>
  <si>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</si>
  <si>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</si>
  <si>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</si>
  <si>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</si>
  <si>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</si>
  <si>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</si>
  <si>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</si>
  <si>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</si>
  <si>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</si>
  <si>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</si>
  <si>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</si>
  <si>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</si>
  <si>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</si>
  <si>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</si>
  <si>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</si>
  <si>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</si>
  <si>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</si>
  <si>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</si>
  <si>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</si>
  <si>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</si>
  <si>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</si>
  <si>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</si>
  <si>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</si>
  <si>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</si>
  <si>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</si>
  <si>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</si>
  <si>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</si>
  <si>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</si>
  <si>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</si>
  <si>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</si>
  <si>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</si>
  <si>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</si>
  <si>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</si>
  <si>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</si>
  <si>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</si>
  <si>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</si>
  <si>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</si>
  <si>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</si>
  <si>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</si>
  <si>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</si>
  <si>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</si>
  <si>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</si>
  <si>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</si>
  <si>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</si>
  <si>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</si>
  <si>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</si>
  <si>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</si>
  <si>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</si>
  <si>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</si>
  <si>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</si>
  <si>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</si>
  <si>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</si>
  <si>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</si>
  <si>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</si>
  <si>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</si>
  <si>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</si>
  <si>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</si>
  <si>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</si>
  <si>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</si>
  <si>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</si>
  <si>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</si>
  <si>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</si>
  <si>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</si>
  <si>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</si>
  <si>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</si>
  <si>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</si>
  <si>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</si>
  <si>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</si>
  <si>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</si>
  <si>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</si>
  <si>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</si>
  <si>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</si>
  <si>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</si>
  <si>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</si>
  <si>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</si>
  <si>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</si>
  <si>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</si>
  <si>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</si>
  <si>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</si>
  <si>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</si>
  <si>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</si>
  <si>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</si>
  <si>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</si>
  <si>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</si>
  <si>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</si>
  <si>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</si>
  <si>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</si>
  <si>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</si>
  <si>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</si>
  <si>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</si>
  <si>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</si>
  <si>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</si>
  <si>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</si>
  <si>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</si>
  <si>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</si>
  <si>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</si>
  <si>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</si>
  <si>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</si>
  <si>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</si>
  <si>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</si>
  <si>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</si>
  <si>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</si>
  <si>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</si>
  <si>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</si>
  <si>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</si>
  <si>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</si>
  <si>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</si>
  <si>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</si>
  <si>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</si>
  <si>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</si>
  <si>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</si>
  <si>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</si>
  <si>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</si>
  <si>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</si>
  <si>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</si>
  <si>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</si>
  <si>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</si>
  <si>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</si>
  <si>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</si>
  <si>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</si>
  <si>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</si>
  <si>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</si>
  <si>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</si>
  <si>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</si>
  <si>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</si>
  <si>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</si>
  <si>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</si>
  <si>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</si>
  <si>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</si>
  <si>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</si>
  <si>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</si>
  <si>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</si>
  <si>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</si>
  <si>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</si>
  <si>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</si>
  <si>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</si>
  <si>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</si>
  <si>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</si>
  <si>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</si>
  <si>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</si>
  <si>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</si>
  <si>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</si>
  <si>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</si>
  <si>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</si>
  <si>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</si>
  <si>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</si>
  <si>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</si>
  <si>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</si>
  <si>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</si>
  <si>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</si>
  <si>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</si>
  <si>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</si>
  <si>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</si>
  <si>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</si>
  <si>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</si>
  <si>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</si>
  <si>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</si>
  <si>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</si>
  <si>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</si>
  <si>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</si>
  <si>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</si>
  <si>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</si>
  <si>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</si>
  <si>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</si>
  <si>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</si>
  <si>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</si>
  <si>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</si>
  <si>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</si>
  <si>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</si>
  <si>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</si>
  <si>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</si>
  <si>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</si>
  <si>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</si>
  <si>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</si>
  <si>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</si>
  <si>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</si>
  <si>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</si>
  <si>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</si>
  <si>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</si>
  <si>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</si>
  <si>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</si>
  <si>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</si>
  <si>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</si>
  <si>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</si>
  <si>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</si>
  <si>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</si>
  <si>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</si>
  <si>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</si>
  <si>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</si>
  <si>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</si>
  <si>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</si>
  <si>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</si>
  <si>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</si>
  <si>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</si>
  <si>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</si>
  <si>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</si>
  <si>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</si>
  <si>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</si>
  <si>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</si>
  <si>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</si>
  <si>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</si>
  <si>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</si>
  <si>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</si>
  <si>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</si>
  <si>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</si>
  <si>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</si>
  <si>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</si>
  <si>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</si>
  <si>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</si>
  <si>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</si>
  <si>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</si>
  <si>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</si>
  <si>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</si>
  <si>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</si>
  <si>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</si>
  <si>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</si>
  <si>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</si>
  <si>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</si>
  <si>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</si>
  <si>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</si>
  <si>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</si>
  <si>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</si>
  <si>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</si>
  <si>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</si>
  <si>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</si>
  <si>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</si>
  <si>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</si>
  <si>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</si>
  <si>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</si>
  <si>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</si>
  <si>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</si>
  <si>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</si>
  <si>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</si>
  <si>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</si>
  <si>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</si>
  <si>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</si>
  <si>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</si>
  <si>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</si>
  <si>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</si>
  <si>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</si>
  <si>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</si>
  <si>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</si>
  <si>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</si>
  <si>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</si>
  <si>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</si>
  <si>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</si>
  <si>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</si>
  <si>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</si>
  <si>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</si>
  <si>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</si>
  <si>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</si>
  <si>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</si>
  <si>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</si>
  <si>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</si>
  <si>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</si>
  <si>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</si>
  <si>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</si>
  <si>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</si>
  <si>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</si>
  <si>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</si>
  <si>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</si>
  <si>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</si>
  <si>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</si>
  <si>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</si>
  <si>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</si>
  <si>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</si>
  <si>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</si>
  <si>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</si>
  <si>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</si>
  <si>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</si>
  <si>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</si>
  <si>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</si>
  <si>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</si>
  <si>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</si>
  <si>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</si>
  <si>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</si>
  <si>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</si>
  <si>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</si>
  <si>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</si>
  <si>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</si>
  <si>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</si>
  <si>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</si>
  <si>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</si>
  <si>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</si>
  <si>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</si>
  <si>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</si>
  <si>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</si>
  <si>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</si>
  <si>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</si>
  <si>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</si>
  <si>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</si>
  <si>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</si>
  <si>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</si>
  <si>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</si>
  <si>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</si>
  <si>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</si>
  <si>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</si>
  <si>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</si>
  <si>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</si>
  <si>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</si>
  <si>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</si>
  <si>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</si>
  <si>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</si>
  <si>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</si>
  <si>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</si>
  <si>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</si>
  <si>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</si>
  <si>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</si>
  <si>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</si>
  <si>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</si>
  <si>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</si>
  <si>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</si>
  <si>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</si>
  <si>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</si>
  <si>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</si>
  <si>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</si>
  <si>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</si>
  <si>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</si>
  <si>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</si>
  <si>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</si>
  <si>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</si>
  <si>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</si>
  <si>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</si>
  <si>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</si>
  <si>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</si>
  <si>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</si>
  <si>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</si>
  <si>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</si>
  <si>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</si>
  <si>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</si>
  <si>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</si>
  <si>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</si>
  <si>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</si>
  <si>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</si>
  <si>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</si>
  <si>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</si>
  <si>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</si>
  <si>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</si>
  <si>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</si>
  <si>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</si>
  <si>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</si>
  <si>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</si>
  <si>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</si>
  <si>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</si>
  <si>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</si>
  <si>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</si>
  <si>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</si>
  <si>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</si>
  <si>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</si>
  <si>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</si>
  <si>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</si>
  <si>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</si>
  <si>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</si>
  <si>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</si>
  <si>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</si>
  <si>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</si>
  <si>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</si>
  <si>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</si>
  <si>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</si>
  <si>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</si>
  <si>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</si>
  <si>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</si>
  <si>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</si>
  <si>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</si>
  <si>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</si>
  <si>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</si>
  <si>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</si>
  <si>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</si>
  <si>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</si>
  <si>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</si>
  <si>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</si>
  <si>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</si>
  <si>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</si>
  <si>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</si>
  <si>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</si>
  <si>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</si>
  <si>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</si>
  <si>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</si>
  <si>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</si>
  <si>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</si>
  <si>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</si>
  <si>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</si>
  <si>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</si>
  <si>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</si>
  <si>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</si>
  <si>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</si>
  <si>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</si>
  <si>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</si>
  <si>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</si>
  <si>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</si>
  <si>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</si>
  <si>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</si>
  <si>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</si>
  <si>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</si>
  <si>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</si>
  <si>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</si>
  <si>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</si>
  <si>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</si>
  <si>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</si>
  <si>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</si>
  <si>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</si>
  <si>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</si>
  <si>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</si>
  <si>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</si>
  <si>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</si>
  <si>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</si>
  <si>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</si>
  <si>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</si>
  <si>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</si>
  <si>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</si>
  <si>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</si>
  <si>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</si>
  <si>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</si>
  <si>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</si>
  <si>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</si>
  <si>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</si>
  <si>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</si>
  <si>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</si>
  <si>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</si>
  <si>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</si>
  <si>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</si>
  <si>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</si>
  <si>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</si>
  <si>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</si>
  <si>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</si>
  <si>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</si>
  <si>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</si>
  <si>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</si>
  <si>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</si>
  <si>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</si>
  <si>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</si>
  <si>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</si>
  <si>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</si>
  <si>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</si>
  <si>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</si>
  <si>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</si>
  <si>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</si>
  <si>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</si>
  <si>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</si>
  <si>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</si>
  <si>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</si>
  <si>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</si>
  <si>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</si>
  <si>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</si>
  <si>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</si>
  <si>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</si>
  <si>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</si>
  <si>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</si>
  <si>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</si>
  <si>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</si>
  <si>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</si>
  <si>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</si>
  <si>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</si>
  <si>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</si>
  <si>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</si>
  <si>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</si>
  <si>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</si>
  <si>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</si>
  <si>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</si>
  <si>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</si>
  <si>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</si>
  <si>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</si>
  <si>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</si>
  <si>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</si>
  <si>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</si>
  <si>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</si>
  <si>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</si>
  <si>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</si>
  <si>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</si>
  <si>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</si>
  <si>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</si>
  <si>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</si>
  <si>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</si>
  <si>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</si>
  <si>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</si>
  <si>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</si>
  <si>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</si>
  <si>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</si>
  <si>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</si>
  <si>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</si>
  <si>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</si>
  <si>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</si>
  <si>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</si>
  <si>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</si>
  <si>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</si>
  <si>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</si>
  <si>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</si>
  <si>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</si>
  <si>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</si>
  <si>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</si>
  <si>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</si>
  <si>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</si>
  <si>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</si>
  <si>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</si>
  <si>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</si>
  <si>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</si>
  <si>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</si>
  <si>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</si>
  <si>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</si>
  <si>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</si>
  <si>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</si>
  <si>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</si>
  <si>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</si>
  <si>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</si>
  <si>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</si>
  <si>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</si>
  <si>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</si>
  <si>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</si>
  <si>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</si>
  <si>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</si>
  <si>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</si>
  <si>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</si>
  <si>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</si>
  <si>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</si>
  <si>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</si>
  <si>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</si>
  <si>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</si>
  <si>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</si>
  <si>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</si>
  <si>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</si>
  <si>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</si>
  <si>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</si>
  <si>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</si>
  <si>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</si>
  <si>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</si>
  <si>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</si>
  <si>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</si>
  <si>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</si>
  <si>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</si>
  <si>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</si>
  <si>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</si>
  <si>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</si>
  <si>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</si>
  <si>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</si>
  <si>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</si>
  <si>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</si>
  <si>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</si>
  <si>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</si>
  <si>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</si>
  <si>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</si>
  <si>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</si>
  <si>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</si>
  <si>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</si>
  <si>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</si>
  <si>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</si>
  <si>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</si>
  <si>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</si>
  <si>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</si>
  <si>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</si>
  <si>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</si>
  <si>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</si>
  <si>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</si>
  <si>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</si>
  <si>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</si>
  <si>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</si>
  <si>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</si>
  <si>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</si>
  <si>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</si>
  <si>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</si>
  <si>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</si>
  <si>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</si>
  <si>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</si>
  <si>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</si>
  <si>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</si>
  <si>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</si>
  <si>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</si>
  <si>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</si>
  <si>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</si>
  <si>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</si>
  <si>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</si>
  <si>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</si>
  <si>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</si>
  <si>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</si>
  <si>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</si>
  <si>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</si>
  <si>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</si>
  <si>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</si>
  <si>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</si>
  <si>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</si>
  <si>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</si>
  <si>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</si>
  <si>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</si>
  <si>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</si>
  <si>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</si>
  <si>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</si>
  <si>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</si>
  <si>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</si>
  <si>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</si>
  <si>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</si>
  <si>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</si>
  <si>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</si>
  <si>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</si>
  <si>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</si>
  <si>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</si>
  <si>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</si>
  <si>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</si>
  <si>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</si>
  <si>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</si>
  <si>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</si>
  <si>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</si>
  <si>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</si>
  <si>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</si>
  <si>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</si>
  <si>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</si>
  <si>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</si>
  <si>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</si>
  <si>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</si>
  <si>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</si>
  <si>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</si>
  <si>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</si>
  <si>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</si>
  <si>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</si>
  <si>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</si>
  <si>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</si>
  <si>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</si>
  <si>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</si>
  <si>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</si>
  <si>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</si>
  <si>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</si>
  <si>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</si>
  <si>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</si>
  <si>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</si>
  <si>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</si>
  <si>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</si>
  <si>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</si>
  <si>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</si>
  <si>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</si>
  <si>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</si>
  <si>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</si>
  <si>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</si>
  <si>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</si>
  <si>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</si>
  <si>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</si>
  <si>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</si>
  <si>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</si>
  <si>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</si>
  <si>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</si>
  <si>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</si>
  <si>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</si>
  <si>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</si>
  <si>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</si>
  <si>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</si>
  <si>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</si>
  <si>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</si>
  <si>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</si>
  <si>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</si>
  <si>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</si>
  <si>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</si>
  <si>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</si>
  <si>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</si>
  <si>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</si>
  <si>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</si>
  <si>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</si>
  <si>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</si>
  <si>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</si>
  <si>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</si>
  <si>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</si>
  <si>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</si>
  <si>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</si>
  <si>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</si>
  <si>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</si>
  <si>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</si>
  <si>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</si>
  <si>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</si>
  <si>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</si>
  <si>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</si>
  <si>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</si>
  <si>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</si>
  <si>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</si>
  <si>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</si>
  <si>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</si>
  <si>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</si>
  <si>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</si>
  <si>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</si>
  <si>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</si>
  <si>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</si>
  <si>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</si>
  <si>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</si>
  <si>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</si>
  <si>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</si>
  <si>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</si>
  <si>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</si>
  <si>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</si>
  <si>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</si>
  <si>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</si>
  <si>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</si>
  <si>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</si>
  <si>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</si>
  <si>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</si>
  <si>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</si>
  <si>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</si>
  <si>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</si>
  <si>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</si>
  <si>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</si>
  <si>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</si>
  <si>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</si>
  <si>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</si>
  <si>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</si>
  <si>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</si>
  <si>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</si>
  <si>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</si>
  <si>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</si>
  <si>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</si>
  <si>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</si>
  <si>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</si>
  <si>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</si>
  <si>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</si>
  <si>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</si>
  <si>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</si>
  <si>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</si>
  <si>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</si>
  <si>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</si>
  <si>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</si>
  <si>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</si>
  <si>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</si>
  <si>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</si>
  <si>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</si>
  <si>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</si>
  <si>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</si>
  <si>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</si>
  <si>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</si>
  <si>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</si>
  <si>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</si>
  <si>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</si>
  <si>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</si>
  <si>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</si>
  <si>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</si>
  <si>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</si>
  <si>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</si>
  <si>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</si>
  <si>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</si>
  <si>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</si>
  <si>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</si>
  <si>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</si>
  <si>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</si>
  <si>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</si>
  <si>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</si>
  <si>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</si>
  <si>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</si>
  <si>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</si>
  <si>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</si>
  <si>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</si>
  <si>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</si>
  <si>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</si>
  <si>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</si>
  <si>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</si>
  <si>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</si>
  <si>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</si>
  <si>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</si>
  <si>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</si>
  <si>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</si>
  <si>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</si>
  <si>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</si>
  <si>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</si>
  <si>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</si>
  <si>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</si>
  <si>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</si>
  <si>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</si>
  <si>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</si>
  <si>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</si>
  <si>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</si>
  <si>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</si>
  <si>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</si>
  <si>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</si>
  <si>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</si>
  <si>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</si>
  <si>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</si>
  <si>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</si>
  <si>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</si>
  <si>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</si>
  <si>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</si>
  <si>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</si>
  <si>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</si>
  <si>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</si>
  <si>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</si>
  <si>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</si>
  <si>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</si>
  <si>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</si>
  <si>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</si>
  <si>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</si>
  <si>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</si>
  <si>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</si>
  <si>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</si>
  <si>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</si>
  <si>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</si>
  <si>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</si>
  <si>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</si>
  <si>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</si>
  <si>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</si>
  <si>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</si>
  <si>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</si>
  <si>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</si>
  <si>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</si>
  <si>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</si>
  <si>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</si>
  <si>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</si>
  <si>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</si>
  <si>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</si>
  <si>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</si>
  <si>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</si>
  <si>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</si>
  <si>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</si>
  <si>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</si>
  <si>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</si>
  <si>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</si>
  <si>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</si>
  <si>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</si>
  <si>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</si>
  <si>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</si>
  <si>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</si>
  <si>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</si>
  <si>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</si>
  <si>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</si>
  <si>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</si>
  <si>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</si>
  <si>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</si>
  <si>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</si>
  <si>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</si>
  <si>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</si>
  <si>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</si>
  <si>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</si>
  <si>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</si>
  <si>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</si>
  <si>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</si>
  <si>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</si>
  <si>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</si>
  <si>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</si>
  <si>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</si>
  <si>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</si>
  <si>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</si>
  <si>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</si>
  <si>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</si>
  <si>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</si>
  <si>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</si>
  <si>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</si>
  <si>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</si>
  <si>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</si>
  <si>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</si>
  <si>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</si>
  <si>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</si>
  <si>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</si>
  <si>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</si>
  <si>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</si>
  <si>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</si>
  <si>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</si>
  <si>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</si>
  <si>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</si>
  <si>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</si>
  <si>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</si>
  <si>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</si>
  <si>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</si>
  <si>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</si>
  <si>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</si>
  <si>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</si>
  <si>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</si>
  <si>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</si>
  <si>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</si>
  <si>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</si>
  <si>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</si>
  <si>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</si>
  <si>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</si>
  <si>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</si>
  <si>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</si>
  <si>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</si>
  <si>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</si>
  <si>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</si>
  <si>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</si>
  <si>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</si>
  <si>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</si>
  <si>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</si>
  <si>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</si>
  <si>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</si>
  <si>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</si>
  <si>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</si>
  <si>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</si>
  <si>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</si>
  <si>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</si>
  <si>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</si>
  <si>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</si>
  <si>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</si>
  <si>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</si>
  <si>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</si>
  <si>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</si>
  <si>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</si>
  <si>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</si>
  <si>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</si>
  <si>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</si>
  <si>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</si>
  <si>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</si>
  <si>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</si>
  <si>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</si>
  <si>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</si>
  <si>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</si>
  <si>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</si>
  <si>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</si>
  <si>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</si>
  <si>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</si>
  <si>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</si>
  <si>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</si>
  <si>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</si>
  <si>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</si>
  <si>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</si>
  <si>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</si>
  <si>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</si>
  <si>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</si>
  <si>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</si>
  <si>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</si>
  <si>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</si>
  <si>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</si>
  <si>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</si>
  <si>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</si>
  <si>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</si>
  <si>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</si>
  <si>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</si>
  <si>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</si>
  <si>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</si>
  <si>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</si>
  <si>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</si>
  <si>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</si>
  <si>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</si>
  <si>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</si>
  <si>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</si>
  <si>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</si>
  <si>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</si>
  <si>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</si>
  <si>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</si>
  <si>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</si>
  <si>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</si>
  <si>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</si>
  <si>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</si>
  <si>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</si>
  <si>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</si>
  <si>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</si>
  <si>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</si>
  <si>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</si>
  <si>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</si>
  <si>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</si>
  <si>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</si>
  <si>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</si>
  <si>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</si>
  <si>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</si>
  <si>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</si>
  <si>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</si>
  <si>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</si>
  <si>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</si>
  <si>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</si>
  <si>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</si>
  <si>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</si>
  <si>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</si>
  <si>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</si>
  <si>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</si>
  <si>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</si>
  <si>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</si>
  <si>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</si>
  <si>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</si>
  <si>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</si>
  <si>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</si>
  <si>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</si>
  <si>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</si>
  <si>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</si>
  <si>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</si>
  <si>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</si>
  <si>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</si>
  <si>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</si>
  <si>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</si>
  <si>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</si>
  <si>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</si>
  <si>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</si>
  <si>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</si>
  <si>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</si>
  <si>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</si>
  <si>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</si>
  <si>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</si>
  <si>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</si>
  <si>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</si>
  <si>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</si>
  <si>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</si>
  <si>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</si>
  <si>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</si>
  <si>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</si>
  <si>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</si>
  <si>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</si>
  <si>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</si>
  <si>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</si>
  <si>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</si>
  <si>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</si>
  <si>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</si>
  <si>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</si>
  <si>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</si>
  <si>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</si>
  <si>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</si>
  <si>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</si>
  <si>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</si>
  <si>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</si>
  <si>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</si>
  <si>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</si>
  <si>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</si>
  <si>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</si>
  <si>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</si>
  <si>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</si>
  <si>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</si>
  <si>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</si>
  <si>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</si>
  <si>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</si>
  <si>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</si>
  <si>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</si>
  <si>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</si>
  <si>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</si>
  <si>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</si>
  <si>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</si>
  <si>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</si>
  <si>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</si>
  <si>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</si>
  <si>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</si>
  <si>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</si>
  <si>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</si>
  <si>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</si>
  <si>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</si>
  <si>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</si>
  <si>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</si>
  <si>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</si>
  <si>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</si>
  <si>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</si>
  <si>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</si>
  <si>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</si>
  <si>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</si>
  <si>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</si>
  <si>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</si>
  <si>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</si>
  <si>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</si>
  <si>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</si>
  <si>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</si>
  <si>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</si>
  <si>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</si>
  <si>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</si>
  <si>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</si>
  <si>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</si>
  <si>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</si>
  <si>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</si>
  <si>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</si>
  <si>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</si>
  <si>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</si>
  <si>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</si>
  <si>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</si>
  <si>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</si>
  <si>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</si>
  <si>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</si>
  <si>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</si>
  <si>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</si>
  <si>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</si>
  <si>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</si>
  <si>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</si>
  <si>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</si>
  <si>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</si>
  <si>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</si>
  <si>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</si>
  <si>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</si>
  <si>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</si>
  <si>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</si>
  <si>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</si>
  <si>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</si>
  <si>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</si>
  <si>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</si>
  <si>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</si>
  <si>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</si>
  <si>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</si>
  <si>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</si>
  <si>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</si>
  <si>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</si>
  <si>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</si>
  <si>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</si>
  <si>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</si>
  <si>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</si>
  <si>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</si>
  <si>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</si>
  <si>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</si>
  <si>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</si>
  <si>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</si>
  <si>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</si>
  <si>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</si>
  <si>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</si>
  <si>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</si>
  <si>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</si>
  <si>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</si>
  <si>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</si>
  <si>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</si>
  <si>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</si>
  <si>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</si>
  <si>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</si>
  <si>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</si>
  <si>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</si>
  <si>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</si>
  <si>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</si>
  <si>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</si>
  <si>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</si>
  <si>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</si>
  <si>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</si>
  <si>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</si>
  <si>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</si>
  <si>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</si>
  <si>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</si>
  <si>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</si>
  <si>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</si>
  <si>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</si>
  <si>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</si>
  <si>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</si>
  <si>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</si>
  <si>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</si>
  <si>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</si>
  <si>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</si>
  <si>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</si>
  <si>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</si>
  <si>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</si>
  <si>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</si>
  <si>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</si>
  <si>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</si>
  <si>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</si>
  <si>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</si>
  <si>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</si>
  <si>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</si>
  <si>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</si>
  <si>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</si>
  <si>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</si>
  <si>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</si>
  <si>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</si>
  <si>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</si>
  <si>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</si>
  <si>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</si>
  <si>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</si>
  <si>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</si>
  <si>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</si>
  <si>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</si>
  <si>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</si>
  <si>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</si>
  <si>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</si>
  <si>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</si>
  <si>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</si>
  <si>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</si>
  <si>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</si>
  <si>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</si>
  <si>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</si>
  <si>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</si>
  <si>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</si>
  <si>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</si>
  <si>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</si>
  <si>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</si>
  <si>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</si>
  <si>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</si>
  <si>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</si>
  <si>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</si>
  <si>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</si>
  <si>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</si>
  <si>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</si>
  <si>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</si>
  <si>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</si>
  <si>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</si>
  <si>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</si>
  <si>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</si>
  <si>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</si>
  <si>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</si>
  <si>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</si>
  <si>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</si>
  <si>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</si>
  <si>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</si>
  <si>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</si>
  <si>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</si>
  <si>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</si>
  <si>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</si>
  <si>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</si>
  <si>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</si>
  <si>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</si>
  <si>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</si>
  <si>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</si>
  <si>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</si>
  <si>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</si>
  <si>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</si>
  <si>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</si>
  <si>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</si>
  <si>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</si>
  <si>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</si>
  <si>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</si>
  <si>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</si>
  <si>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</si>
  <si>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</si>
  <si>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</si>
  <si>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</si>
  <si>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</si>
  <si>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</si>
  <si>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</si>
  <si>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</si>
  <si>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</si>
  <si>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</si>
  <si>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</si>
  <si>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</si>
  <si>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</si>
  <si>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</si>
  <si>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</si>
  <si>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</si>
  <si>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</si>
  <si>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</si>
  <si>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</si>
  <si>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</si>
  <si>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</si>
  <si>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</si>
  <si>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</si>
  <si>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</si>
  <si>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</si>
  <si>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</si>
  <si>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</si>
  <si>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</si>
  <si>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</si>
  <si>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</si>
  <si>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</si>
  <si>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</si>
  <si>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</si>
  <si>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</si>
  <si>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</si>
  <si>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</si>
  <si>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</si>
  <si>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</si>
  <si>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</si>
  <si>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</si>
  <si>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</si>
  <si>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</si>
  <si>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</si>
  <si>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</si>
  <si>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</si>
  <si>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</si>
  <si>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</si>
  <si>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</si>
  <si>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</si>
  <si>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</si>
  <si>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</si>
  <si>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</si>
  <si>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</si>
  <si>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</si>
  <si>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</si>
  <si>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</si>
  <si>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</si>
  <si>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</si>
  <si>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</si>
  <si>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</si>
  <si>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</si>
  <si>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</si>
  <si>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</si>
  <si>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</si>
  <si>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</si>
  <si>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</si>
  <si>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</si>
  <si>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</si>
  <si>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</si>
  <si>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</si>
  <si>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</si>
  <si>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</si>
  <si>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</si>
  <si>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</si>
  <si>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</si>
  <si>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</si>
  <si>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</si>
  <si>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</si>
  <si>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</si>
  <si>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</si>
  <si>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</si>
  <si>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</si>
  <si>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</si>
  <si>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</si>
  <si>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</si>
  <si>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</si>
  <si>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</si>
  <si>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</si>
  <si>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</si>
  <si>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</si>
  <si>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</si>
  <si>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</si>
  <si>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</si>
  <si>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</si>
  <si>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</si>
  <si>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</si>
  <si>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</si>
  <si>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</si>
  <si>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</si>
  <si>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</si>
  <si>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</si>
  <si>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</si>
  <si>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</si>
  <si>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</si>
  <si>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</si>
  <si>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</si>
  <si>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</si>
  <si>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</si>
  <si>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</si>
  <si>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</si>
  <si>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</si>
  <si>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</si>
  <si>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</si>
  <si>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</si>
  <si>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</si>
  <si>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</si>
  <si>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</si>
  <si>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</si>
  <si>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</si>
  <si>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</si>
  <si>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</si>
  <si>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</si>
  <si>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</si>
  <si>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</si>
  <si>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</si>
  <si>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</si>
  <si>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</si>
  <si>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</si>
  <si>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</si>
  <si>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</si>
  <si>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</si>
  <si>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</si>
  <si>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</si>
  <si>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</si>
  <si>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</si>
  <si>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</si>
  <si>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</si>
  <si>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</si>
  <si>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</si>
  <si>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</si>
  <si>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</si>
  <si>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</si>
  <si>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</si>
  <si>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</si>
  <si>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</si>
  <si>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</si>
  <si>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</si>
  <si>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</si>
  <si>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</si>
  <si>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</si>
  <si>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</si>
  <si>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</si>
  <si>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</si>
  <si>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</si>
  <si>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</si>
  <si>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</si>
  <si>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</si>
  <si>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</si>
  <si>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</si>
  <si>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</si>
  <si>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</si>
  <si>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</si>
  <si>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</si>
  <si>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</si>
  <si>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</si>
  <si>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</si>
  <si>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</si>
  <si>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</si>
  <si>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</si>
  <si>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</si>
  <si>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</si>
  <si>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</si>
  <si>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</si>
  <si>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</si>
  <si>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</si>
  <si>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</si>
  <si>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</si>
  <si>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</si>
  <si>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</si>
  <si>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</si>
  <si>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</si>
  <si>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</si>
  <si>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</si>
  <si>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</si>
  <si>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</si>
  <si>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</si>
  <si>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</si>
  <si>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</si>
  <si>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</si>
  <si>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</si>
  <si>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</si>
  <si>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</si>
  <si>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</si>
  <si>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</si>
  <si>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</si>
  <si>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</si>
  <si>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</si>
  <si>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</si>
  <si>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</si>
  <si>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</si>
  <si>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</si>
  <si>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</si>
  <si>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</si>
  <si>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</si>
  <si>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</si>
  <si>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</si>
  <si>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</si>
  <si>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</si>
  <si>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</si>
  <si>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</si>
  <si>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</si>
  <si>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</si>
  <si>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</si>
  <si>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</si>
  <si>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</si>
  <si>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</si>
  <si>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</si>
  <si>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</si>
  <si>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</si>
  <si>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</si>
  <si>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</si>
  <si>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</si>
  <si>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</si>
  <si>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</si>
  <si>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</si>
  <si>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</si>
  <si>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</si>
  <si>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</si>
  <si>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</si>
  <si>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</si>
  <si>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</si>
  <si>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</si>
  <si>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</si>
  <si>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</si>
  <si>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</si>
  <si>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</si>
  <si>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</si>
  <si>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</si>
  <si>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</si>
  <si>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</si>
  <si>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</si>
  <si>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</si>
  <si>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</si>
  <si>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</si>
  <si>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</si>
  <si>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</si>
  <si>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</si>
  <si>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</si>
  <si>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</si>
  <si>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</si>
  <si>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</si>
  <si>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</si>
  <si>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</si>
  <si>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</si>
  <si>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</si>
  <si>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</si>
  <si>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</si>
  <si>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</si>
  <si>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</si>
  <si>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</si>
  <si>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</si>
  <si>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</si>
  <si>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</si>
  <si>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</si>
  <si>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</si>
  <si>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</si>
  <si>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</si>
  <si>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</si>
  <si>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</si>
  <si>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</si>
  <si>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</si>
  <si>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</si>
  <si>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</si>
  <si>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</si>
  <si>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</si>
  <si>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</si>
  <si>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</si>
  <si>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</si>
  <si>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</si>
  <si>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</si>
  <si>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</si>
  <si>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</si>
  <si>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</si>
  <si>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</si>
  <si>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</si>
  <si>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</si>
  <si>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</si>
  <si>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</si>
  <si>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</si>
  <si>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</si>
  <si>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</si>
  <si>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</si>
  <si>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</si>
  <si>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</si>
  <si>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</si>
  <si>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</si>
  <si>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</si>
  <si>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</si>
  <si>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</si>
  <si>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</si>
  <si>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</si>
  <si>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</si>
  <si>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</si>
  <si>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</si>
  <si>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</si>
  <si>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</si>
  <si>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</si>
  <si>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</si>
  <si>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</si>
  <si>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</si>
  <si>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</si>
  <si>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</si>
  <si>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</si>
  <si>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</si>
  <si>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</si>
  <si>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</si>
  <si>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</si>
  <si>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</si>
  <si>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</si>
  <si>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</si>
  <si>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</si>
  <si>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</si>
  <si>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</si>
  <si>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</si>
  <si>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</si>
  <si>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</si>
  <si>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</si>
  <si>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</si>
  <si>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</si>
  <si>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</si>
  <si>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</si>
  <si>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</si>
  <si>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</si>
  <si>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</si>
  <si>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</si>
  <si>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</si>
  <si>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</si>
  <si>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</si>
  <si>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</si>
  <si>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</si>
  <si>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</si>
  <si>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</si>
  <si>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</si>
  <si>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</si>
  <si>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</si>
  <si>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</si>
  <si>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</si>
  <si>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</si>
  <si>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</si>
  <si>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</si>
  <si>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</si>
  <si>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</si>
  <si>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</si>
  <si>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</si>
  <si>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</si>
  <si>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</si>
  <si>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</si>
  <si>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</si>
  <si>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</si>
  <si>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</si>
  <si>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</si>
  <si>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</si>
  <si>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</si>
  <si>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</si>
  <si>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</si>
  <si>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</si>
  <si>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</si>
  <si>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</si>
  <si>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</si>
  <si>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</si>
  <si>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</si>
  <si>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</si>
  <si>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</si>
  <si>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</si>
  <si>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</si>
  <si>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</si>
  <si>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</si>
  <si>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</si>
  <si>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</si>
  <si>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</si>
  <si>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</si>
  <si>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</si>
  <si>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</si>
  <si>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</si>
  <si>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</si>
  <si>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</si>
  <si>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</si>
  <si>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</si>
  <si>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</si>
  <si>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</si>
  <si>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</si>
  <si>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</si>
  <si>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</si>
  <si>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</si>
  <si>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</si>
  <si>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</si>
  <si>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</si>
  <si>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</si>
  <si>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</si>
  <si>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</si>
  <si>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</si>
  <si>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</si>
  <si>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</si>
  <si>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</si>
  <si>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</si>
  <si>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</si>
  <si>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</si>
  <si>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</si>
  <si>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</si>
  <si>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</si>
  <si>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</si>
  <si>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</si>
  <si>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</si>
  <si>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</si>
  <si>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</si>
  <si>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</si>
  <si>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</si>
  <si>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</si>
  <si>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</si>
  <si>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</si>
  <si>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</si>
  <si>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</si>
  <si>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</si>
  <si>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</si>
  <si>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</si>
  <si>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</si>
  <si>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</si>
  <si>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</si>
  <si>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</si>
  <si>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</si>
  <si>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</si>
  <si>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</si>
  <si>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</si>
  <si>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</si>
  <si>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</si>
  <si>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</si>
  <si>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</si>
  <si>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</si>
  <si>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</si>
  <si>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</si>
  <si>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</si>
  <si>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</si>
  <si>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</si>
  <si>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</si>
  <si>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</si>
  <si>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</si>
  <si>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</si>
  <si>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</si>
  <si>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</si>
  <si>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</si>
  <si>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</si>
  <si>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</si>
  <si>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</si>
  <si>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</si>
  <si>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</si>
  <si>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</si>
  <si>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</si>
  <si>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</si>
  <si>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</si>
  <si>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</si>
  <si>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</si>
  <si>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</si>
  <si>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</si>
  <si>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</si>
  <si>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</si>
  <si>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</si>
  <si>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</si>
  <si>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</si>
  <si>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</si>
  <si>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</si>
  <si>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</si>
  <si>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</si>
  <si>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</si>
  <si>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</si>
  <si>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</si>
  <si>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</si>
  <si>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</si>
  <si>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</si>
  <si>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</si>
  <si>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</si>
  <si>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</si>
  <si>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</si>
  <si>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</si>
  <si>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</si>
  <si>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</si>
  <si>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</si>
  <si>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</si>
  <si>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</si>
  <si>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</si>
  <si>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</si>
  <si>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</si>
  <si>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</si>
  <si>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</si>
  <si>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</si>
  <si>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</si>
  <si>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</si>
  <si>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</si>
  <si>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</si>
  <si>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</si>
  <si>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</si>
  <si>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</si>
  <si>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</si>
  <si>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</si>
  <si>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</si>
  <si>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</si>
  <si>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</si>
  <si>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</si>
  <si>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</si>
  <si>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</si>
  <si>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</si>
  <si>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</si>
  <si>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</si>
  <si>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</si>
  <si>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</si>
  <si>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</si>
  <si>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</si>
  <si>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</si>
  <si>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</si>
  <si>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</si>
  <si>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</si>
  <si>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</si>
  <si>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</si>
  <si>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</si>
  <si>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</si>
  <si>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</si>
  <si>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</si>
  <si>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</si>
  <si>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</si>
  <si>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</si>
  <si>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</si>
  <si>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</si>
  <si>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</si>
  <si>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</si>
  <si>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</si>
  <si>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</si>
  <si>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</si>
  <si>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</si>
  <si>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</si>
  <si>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</si>
  <si>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</si>
  <si>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</si>
  <si>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</si>
  <si>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</si>
  <si>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</si>
  <si>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</si>
  <si>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</si>
  <si>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</si>
  <si>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</si>
  <si>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</si>
  <si>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</si>
  <si>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</si>
  <si>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</si>
  <si>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</si>
  <si>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</si>
  <si>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</si>
  <si>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</si>
  <si>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</si>
  <si>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</si>
  <si>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</si>
  <si>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</si>
  <si>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</si>
  <si>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</si>
  <si>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</si>
  <si>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</si>
  <si>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</si>
  <si>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</si>
  <si>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</si>
  <si>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</si>
  <si>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</si>
  <si>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</si>
  <si>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</si>
  <si>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</si>
  <si>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</si>
  <si>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</si>
  <si>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</si>
  <si>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</si>
  <si>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</si>
  <si>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</si>
  <si>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</si>
  <si>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</si>
  <si>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</si>
  <si>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</si>
  <si>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</si>
  <si>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</si>
  <si>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</si>
  <si>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</si>
  <si>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</si>
  <si>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</si>
  <si>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</si>
  <si>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</si>
  <si>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</si>
  <si>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</si>
  <si>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</si>
  <si>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</si>
  <si>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</si>
  <si>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</si>
  <si>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</si>
  <si>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</si>
  <si>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</si>
  <si>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</si>
  <si>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</si>
  <si>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</si>
  <si>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</si>
  <si>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</si>
  <si>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</si>
  <si>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</si>
  <si>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</si>
  <si>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</si>
  <si>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</si>
  <si>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</si>
  <si>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</si>
  <si>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</si>
  <si>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</si>
  <si>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</si>
  <si>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</si>
  <si>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</si>
  <si>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</si>
  <si>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</si>
  <si>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</si>
  <si>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</si>
  <si>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</si>
  <si>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</si>
  <si>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</si>
  <si>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</si>
  <si>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</si>
  <si>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</si>
  <si>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</si>
  <si>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</si>
  <si>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</si>
  <si>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</si>
  <si>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</si>
  <si>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</si>
  <si>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</si>
  <si>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</si>
  <si>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</si>
  <si>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</si>
  <si>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</si>
  <si>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</si>
  <si>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</si>
  <si>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</si>
  <si>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</si>
  <si>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</si>
  <si>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</si>
  <si>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</si>
  <si>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</si>
  <si>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</si>
  <si>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</si>
  <si>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</si>
  <si>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</si>
  <si>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</si>
  <si>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</si>
  <si>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</si>
  <si>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</si>
  <si>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</si>
  <si>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</si>
  <si>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</si>
  <si>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</si>
  <si>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</si>
  <si>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</si>
  <si>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</si>
  <si>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</si>
  <si>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</si>
  <si>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</si>
  <si>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</si>
  <si>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</si>
  <si>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</si>
  <si>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</si>
  <si>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</si>
  <si>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</si>
  <si>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</si>
  <si>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</si>
  <si>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</si>
  <si>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</si>
  <si>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</si>
  <si>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</si>
  <si>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</si>
  <si>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</si>
  <si>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</si>
  <si>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</si>
  <si>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</si>
  <si>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</si>
  <si>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</si>
  <si>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</si>
  <si>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</si>
  <si>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</si>
  <si>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</si>
  <si>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</si>
  <si>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</si>
  <si>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</si>
  <si>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</si>
  <si>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</si>
  <si>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</si>
  <si>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</si>
  <si>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</si>
  <si>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</si>
  <si>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</si>
  <si>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</si>
  <si>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</si>
  <si>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</si>
  <si>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</si>
  <si>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</si>
  <si>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</si>
  <si>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</si>
  <si>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</si>
  <si>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</si>
  <si>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</si>
  <si>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</si>
  <si>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</si>
  <si>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</si>
  <si>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</si>
  <si>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</si>
  <si>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</si>
  <si>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</si>
  <si>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</si>
  <si>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</si>
  <si>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</si>
  <si>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</si>
  <si>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</si>
  <si>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</si>
  <si>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</si>
  <si>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</si>
  <si>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</si>
  <si>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</si>
  <si>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</si>
  <si>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</si>
  <si>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</si>
  <si>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</si>
  <si>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</si>
  <si>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</si>
  <si>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</si>
  <si>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</si>
  <si>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</si>
  <si>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</si>
  <si>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</si>
  <si>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</si>
  <si>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</si>
  <si>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</si>
  <si>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</si>
  <si>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</si>
  <si>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</si>
  <si>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</si>
  <si>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</si>
  <si>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</si>
  <si>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</si>
  <si>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</si>
  <si>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</si>
  <si>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</si>
  <si>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</si>
  <si>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</si>
  <si>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</si>
  <si>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</si>
  <si>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</si>
  <si>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</si>
  <si>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</si>
  <si>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</si>
  <si>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</si>
  <si>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</si>
  <si>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</si>
  <si>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</si>
  <si>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</si>
  <si>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</si>
  <si>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</si>
  <si>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</si>
  <si>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</si>
  <si>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</si>
  <si>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</si>
  <si>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</si>
  <si>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</si>
  <si>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</si>
  <si>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</si>
  <si>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</si>
  <si>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</si>
  <si>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</si>
  <si>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</si>
  <si>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</si>
  <si>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</si>
  <si>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</si>
  <si>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</si>
  <si>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</si>
  <si>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</si>
  <si>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</si>
  <si>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</si>
  <si>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</si>
  <si>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</si>
  <si>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</si>
  <si>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</si>
  <si>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</si>
  <si>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</si>
  <si>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</si>
  <si>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</si>
  <si>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</si>
  <si>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</si>
  <si>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</si>
  <si>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</si>
  <si>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</si>
  <si>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</si>
  <si>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</si>
  <si>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</si>
  <si>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</si>
  <si>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</si>
  <si>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</si>
  <si>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</si>
  <si>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</si>
  <si>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</si>
  <si>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</si>
  <si>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</si>
  <si>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</si>
  <si>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</si>
  <si>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</si>
  <si>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</si>
  <si>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</si>
  <si>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</si>
  <si>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</si>
  <si>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</si>
  <si>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</si>
  <si>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</si>
  <si>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</si>
  <si>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</si>
  <si>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</si>
  <si>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</si>
  <si>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</si>
  <si>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</si>
  <si>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</si>
  <si>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</si>
  <si>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</si>
  <si>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</si>
  <si>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</si>
  <si>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</si>
  <si>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</si>
  <si>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</si>
  <si>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</si>
  <si>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</si>
  <si>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</si>
  <si>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</si>
  <si>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</si>
  <si>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</si>
  <si>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</si>
  <si>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</si>
  <si>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</si>
  <si>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</si>
  <si>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</si>
  <si>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</si>
  <si>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</si>
  <si>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</si>
  <si>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</si>
  <si>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</si>
  <si>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</si>
  <si>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</si>
  <si>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</si>
  <si>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</si>
  <si>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</si>
  <si>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</si>
  <si>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</si>
  <si>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</si>
  <si>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</si>
  <si>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</si>
  <si>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</si>
  <si>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</si>
  <si>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</si>
  <si>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</si>
  <si>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</si>
  <si>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</si>
  <si>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</si>
  <si>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</si>
  <si>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</si>
  <si>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</si>
  <si>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</si>
  <si>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</si>
  <si>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</si>
  <si>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</si>
  <si>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</si>
  <si>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</si>
  <si>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</si>
  <si>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</si>
  <si>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</si>
  <si>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</si>
  <si>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</si>
  <si>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</si>
  <si>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</si>
  <si>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</si>
  <si>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</si>
  <si>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</si>
  <si>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</si>
  <si>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</si>
  <si>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</si>
  <si>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</si>
  <si>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</si>
  <si>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</si>
  <si>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</si>
  <si>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</si>
  <si>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</si>
  <si>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</si>
  <si>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</si>
  <si>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</si>
  <si>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</si>
  <si>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</si>
  <si>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</si>
  <si>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</si>
  <si>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</si>
  <si>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</si>
  <si>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</si>
  <si>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</si>
  <si>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</si>
  <si>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</si>
  <si>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</si>
  <si>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</si>
  <si>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</si>
  <si>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</si>
  <si>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</si>
  <si>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</si>
  <si>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</si>
  <si>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</si>
  <si>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</si>
  <si>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</si>
  <si>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</si>
  <si>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</si>
  <si>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</si>
  <si>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</si>
  <si>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</si>
  <si>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</si>
  <si>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</si>
  <si>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</si>
  <si>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</si>
  <si>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</si>
  <si>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</si>
  <si>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</si>
  <si>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</si>
  <si>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</si>
  <si>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</si>
  <si>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</si>
  <si>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</si>
  <si>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</si>
  <si>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</si>
  <si>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</si>
  <si>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</si>
  <si>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</si>
  <si>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</si>
  <si>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</si>
  <si>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</si>
  <si>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</si>
  <si>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</si>
  <si>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</si>
  <si>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</si>
  <si>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</si>
  <si>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</si>
  <si>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</si>
  <si>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</si>
  <si>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</si>
  <si>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</si>
  <si>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</si>
  <si>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</si>
  <si>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</si>
  <si>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</si>
  <si>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</si>
  <si>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</si>
  <si>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</si>
  <si>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</si>
  <si>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</si>
  <si>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</si>
  <si>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</si>
  <si>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</si>
  <si>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</si>
  <si>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</si>
  <si>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</si>
  <si>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</si>
  <si>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</si>
  <si>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</si>
  <si>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</si>
  <si>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</si>
  <si>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</si>
  <si>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</si>
  <si>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</si>
  <si>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</si>
  <si>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</si>
  <si>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</si>
  <si>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</si>
  <si>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</si>
  <si>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</si>
  <si>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</si>
  <si>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</si>
  <si>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</si>
  <si>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</si>
  <si>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</si>
  <si>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</si>
  <si>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</si>
  <si>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</si>
  <si>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</si>
  <si>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</si>
  <si>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</si>
  <si>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</si>
  <si>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</si>
  <si>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</si>
  <si>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</si>
  <si>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</si>
  <si>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</si>
  <si>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</si>
  <si>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</si>
  <si>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</si>
  <si>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</si>
  <si>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</si>
  <si>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</si>
  <si>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</si>
  <si>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</si>
  <si>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</si>
  <si>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</si>
  <si>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</si>
  <si>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</si>
  <si>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</si>
  <si>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</si>
  <si>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</si>
  <si>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</si>
  <si>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</si>
  <si>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</si>
  <si>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</si>
  <si>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</si>
  <si>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</si>
  <si>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</si>
  <si>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</si>
  <si>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</si>
  <si>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</si>
  <si>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</si>
  <si>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</si>
  <si>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</si>
  <si>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</si>
  <si>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</si>
  <si>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</si>
  <si>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</si>
  <si>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</si>
  <si>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</si>
  <si>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</si>
  <si>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</si>
  <si>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</si>
  <si>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</si>
  <si>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</si>
  <si>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</si>
  <si>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</si>
  <si>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</si>
  <si>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</si>
  <si>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</si>
  <si>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</si>
  <si>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</si>
  <si>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</si>
  <si>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</si>
  <si>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</si>
  <si>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</si>
  <si>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</si>
  <si>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</si>
  <si>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</si>
  <si>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</si>
  <si>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</si>
  <si>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</si>
  <si>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</si>
  <si>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</si>
  <si>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</si>
  <si>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</si>
  <si>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</si>
  <si>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</si>
  <si>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</si>
  <si>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</si>
  <si>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</si>
  <si>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</si>
  <si>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</si>
  <si>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</si>
  <si>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</si>
  <si>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</si>
  <si>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</si>
  <si>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</si>
  <si>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</si>
  <si>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</si>
  <si>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</si>
  <si>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</si>
  <si>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</si>
  <si>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</si>
  <si>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</si>
  <si>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</si>
  <si>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</si>
  <si>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</si>
  <si>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</si>
  <si>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</si>
  <si>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</si>
  <si>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</si>
  <si>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</si>
  <si>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</si>
  <si>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</si>
  <si>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</si>
  <si>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</si>
  <si>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</si>
  <si>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</si>
  <si>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</si>
  <si>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</si>
  <si>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</si>
  <si>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</si>
  <si>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</si>
  <si>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</si>
  <si>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</si>
  <si>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</si>
  <si>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</si>
  <si>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</si>
  <si>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</si>
  <si>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</si>
  <si>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</si>
  <si>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</si>
  <si>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</si>
  <si>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</si>
  <si>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</si>
  <si>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</si>
  <si>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</si>
  <si>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</si>
  <si>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</si>
  <si>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</si>
  <si>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</si>
  <si>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</si>
  <si>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</si>
  <si>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</si>
  <si>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</si>
  <si>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</si>
  <si>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</si>
  <si>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</si>
  <si>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</si>
  <si>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</si>
  <si>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</si>
  <si>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</si>
  <si>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</si>
  <si>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</si>
  <si>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</si>
  <si>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</si>
  <si>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</si>
  <si>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</si>
  <si>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</si>
  <si>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</si>
  <si>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</si>
  <si>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</si>
  <si>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</si>
  <si>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</si>
  <si>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</si>
  <si>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</si>
  <si>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</si>
  <si>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</si>
  <si>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</si>
  <si>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</si>
  <si>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</si>
  <si>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</si>
  <si>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</si>
  <si>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</si>
  <si>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</si>
  <si>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</si>
  <si>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</si>
  <si>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</si>
  <si>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</si>
  <si>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</si>
  <si>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</si>
  <si>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</si>
  <si>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</si>
  <si>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</si>
  <si>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</si>
  <si>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</si>
  <si>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</si>
  <si>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</si>
  <si>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</si>
  <si>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</si>
  <si>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</si>
  <si>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</si>
  <si>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</si>
  <si>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</si>
  <si>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</si>
  <si>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</si>
  <si>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</si>
  <si>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</si>
  <si>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</si>
  <si>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</si>
  <si>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</si>
  <si>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</si>
  <si>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</si>
  <si>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</si>
  <si>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</si>
  <si>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</si>
  <si>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</si>
  <si>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</si>
  <si>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</si>
  <si>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</si>
  <si>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</si>
  <si>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</si>
  <si>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</si>
  <si>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</si>
  <si>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</si>
  <si>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</si>
  <si>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</si>
  <si>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</si>
  <si>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</si>
  <si>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</si>
  <si>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</si>
  <si>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</si>
  <si>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</si>
  <si>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</si>
  <si>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</si>
  <si>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</si>
  <si>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</si>
  <si>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</si>
  <si>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</si>
  <si>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</si>
  <si>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</si>
  <si>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</si>
  <si>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</si>
  <si>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</si>
  <si>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</si>
  <si>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</si>
  <si>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</si>
  <si>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</si>
  <si>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</si>
  <si>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</si>
  <si>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</si>
  <si>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</si>
  <si>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</si>
  <si>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</si>
  <si>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</si>
  <si>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</si>
  <si>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</si>
  <si>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</si>
  <si>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</si>
  <si>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</si>
  <si>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</si>
  <si>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</si>
  <si>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</si>
  <si>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</si>
  <si>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</si>
  <si>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</si>
  <si>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</si>
  <si>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</si>
  <si>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</si>
  <si>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</si>
  <si>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</si>
  <si>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</si>
  <si>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</si>
  <si>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</si>
  <si>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</si>
  <si>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</si>
  <si>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</si>
  <si>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</si>
  <si>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</si>
  <si>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</si>
  <si>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</si>
  <si>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</si>
  <si>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</si>
  <si>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</si>
  <si>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</si>
  <si>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</si>
  <si>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</si>
  <si>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</si>
  <si>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</si>
  <si>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</si>
  <si>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</si>
  <si>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</si>
  <si>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</si>
  <si>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</si>
  <si>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</si>
  <si>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</si>
  <si>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</si>
  <si>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</si>
  <si>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</si>
  <si>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</si>
  <si>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</si>
  <si>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</si>
  <si>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</si>
  <si>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</si>
  <si>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</si>
  <si>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</si>
  <si>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</si>
  <si>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</si>
  <si>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</si>
  <si>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</si>
  <si>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</si>
  <si>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</si>
  <si>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</si>
  <si>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</si>
  <si>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</si>
  <si>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</si>
  <si>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</si>
  <si>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</si>
  <si>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</si>
  <si>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</si>
  <si>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</si>
  <si>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</si>
  <si>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</si>
  <si>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</si>
  <si>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</si>
  <si>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</si>
  <si>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</si>
  <si>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</si>
  <si>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</si>
  <si>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</si>
  <si>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</si>
  <si>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</si>
  <si>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</si>
  <si>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</si>
  <si>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</si>
  <si>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</si>
  <si>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</si>
  <si>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</si>
  <si>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</si>
  <si>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</si>
  <si>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</si>
  <si>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</si>
  <si>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</si>
  <si>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</si>
  <si>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</si>
  <si>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</si>
  <si>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</si>
  <si>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</si>
  <si>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</si>
  <si>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</si>
  <si>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</si>
  <si>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</si>
  <si>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</si>
  <si>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</si>
  <si>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</si>
  <si>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</si>
  <si>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</si>
  <si>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</si>
  <si>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</si>
  <si>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</si>
  <si>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</si>
  <si>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</si>
  <si>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</si>
  <si>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</si>
  <si>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</si>
  <si>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</si>
  <si>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</si>
  <si>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</si>
  <si>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</si>
  <si>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</si>
  <si>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</si>
  <si>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</si>
  <si>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</si>
  <si>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</si>
  <si>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</si>
  <si>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</si>
  <si>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</si>
  <si>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</si>
  <si>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</si>
  <si>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</si>
  <si>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</si>
  <si>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</si>
  <si>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</si>
  <si>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</si>
  <si>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</si>
  <si>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</si>
  <si>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</si>
  <si>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</si>
  <si>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</si>
  <si>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</si>
  <si>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</si>
  <si>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</si>
  <si>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</si>
  <si>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</si>
  <si>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</si>
  <si>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</si>
  <si>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</si>
  <si>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</si>
  <si>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</si>
  <si>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</si>
  <si>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</si>
  <si>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</si>
  <si>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</si>
  <si>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</si>
  <si>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</si>
  <si>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</si>
  <si>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</si>
  <si>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</si>
  <si>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</si>
  <si>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</si>
  <si>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</si>
  <si>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</si>
  <si>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</si>
  <si>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</si>
  <si>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</si>
  <si>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</si>
  <si>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</si>
  <si>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</si>
  <si>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</si>
  <si>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</si>
  <si>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</si>
  <si>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</si>
  <si>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</si>
  <si>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</si>
  <si>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</si>
  <si>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</si>
  <si>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</si>
  <si>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</si>
  <si>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</si>
  <si>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</si>
  <si>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</si>
  <si>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</si>
  <si>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</si>
  <si>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</si>
  <si>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</si>
  <si>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</si>
  <si>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</si>
  <si>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</si>
  <si>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</si>
  <si>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</si>
  <si>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</si>
  <si>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</si>
  <si>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</si>
  <si>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</si>
  <si>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</si>
  <si>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</si>
  <si>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</si>
  <si>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</si>
  <si>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</si>
  <si>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</si>
  <si>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</si>
  <si>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</si>
  <si>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</si>
  <si>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</si>
  <si>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</si>
  <si>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</si>
  <si>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</si>
  <si>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</si>
  <si>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</si>
  <si>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</si>
  <si>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</si>
  <si>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</si>
  <si>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</si>
  <si>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</si>
  <si>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</si>
  <si>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</si>
  <si>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</si>
  <si>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</si>
  <si>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</si>
  <si>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</si>
  <si>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</si>
  <si>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</si>
  <si>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</si>
  <si>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</si>
  <si>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</si>
  <si>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</si>
  <si>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</si>
  <si>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</si>
  <si>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</si>
  <si>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</si>
  <si>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</si>
  <si>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</si>
  <si>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</si>
  <si>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</si>
  <si>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</si>
  <si>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</si>
  <si>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</si>
  <si>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</si>
  <si>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</si>
  <si>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</si>
  <si>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</si>
  <si>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</si>
  <si>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</si>
  <si>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</si>
  <si>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</si>
  <si>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</si>
  <si>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</si>
  <si>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</si>
  <si>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</si>
  <si>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</si>
  <si>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</si>
  <si>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</si>
  <si>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</si>
  <si>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</si>
  <si>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</si>
  <si>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</si>
  <si>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</si>
  <si>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</si>
  <si>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</si>
  <si>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</si>
  <si>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</si>
  <si>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</si>
  <si>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</si>
  <si>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</si>
  <si>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</si>
  <si>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</si>
  <si>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</si>
  <si>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</si>
  <si>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</si>
  <si>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</si>
  <si>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</si>
  <si>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</si>
  <si>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</si>
  <si>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</si>
  <si>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</si>
  <si>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</si>
  <si>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</si>
  <si>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</si>
  <si>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</si>
  <si>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</si>
  <si>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</si>
  <si>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</si>
  <si>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</si>
  <si>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</si>
  <si>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</si>
  <si>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</si>
  <si>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</si>
  <si>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</si>
  <si>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</si>
  <si>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</si>
  <si>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</si>
  <si>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</si>
  <si>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</si>
  <si>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</si>
  <si>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</si>
  <si>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</si>
  <si>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</si>
  <si>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</si>
  <si>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</si>
  <si>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</si>
  <si>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</si>
  <si>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</si>
  <si>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</si>
  <si>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</si>
  <si>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</si>
  <si>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</si>
  <si>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</si>
  <si>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</si>
  <si>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</si>
  <si>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</si>
  <si>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</si>
  <si>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</si>
  <si>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</si>
  <si>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</si>
  <si>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</si>
  <si>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</si>
  <si>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</si>
  <si>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</si>
  <si>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</si>
  <si>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</si>
  <si>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</si>
  <si>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</si>
  <si>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</si>
  <si>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</si>
  <si>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</si>
  <si>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</si>
  <si>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</si>
  <si>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</si>
  <si>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</si>
  <si>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</si>
  <si>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</si>
  <si>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</si>
  <si>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</si>
  <si>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</si>
  <si>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</si>
  <si>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</si>
  <si>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</si>
  <si>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</si>
  <si>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</si>
  <si>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</si>
  <si>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</si>
  <si>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</si>
  <si>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</si>
  <si>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</si>
  <si>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</si>
  <si>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</si>
  <si>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</si>
  <si>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</si>
  <si>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</si>
  <si>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</si>
  <si>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</si>
  <si>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</si>
  <si>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</si>
  <si>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</si>
  <si>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</si>
  <si>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</si>
  <si>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</si>
  <si>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</si>
  <si>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</si>
  <si>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</si>
  <si>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</si>
  <si>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</si>
  <si>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</si>
  <si>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</si>
  <si>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</si>
  <si>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</si>
  <si>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</si>
  <si>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</si>
  <si>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</si>
  <si>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</si>
  <si>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</si>
  <si>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</si>
  <si>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</si>
  <si>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</si>
  <si>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</si>
  <si>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</si>
  <si>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</si>
  <si>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</si>
  <si>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</si>
  <si>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</si>
  <si>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</si>
  <si>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</si>
  <si>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</si>
  <si>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</si>
  <si>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</si>
  <si>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</si>
  <si>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</si>
  <si>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</si>
  <si>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</si>
  <si>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</si>
  <si>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</si>
  <si>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</si>
  <si>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</si>
  <si>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</si>
  <si>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</si>
  <si>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</si>
  <si>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</si>
  <si>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</si>
  <si>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</si>
  <si>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</si>
  <si>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</si>
  <si>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</si>
  <si>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</si>
  <si>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</si>
  <si>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</si>
  <si>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</si>
  <si>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</si>
  <si>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</si>
  <si>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</si>
  <si>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</si>
  <si>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</si>
  <si>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</si>
  <si>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</si>
  <si>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</si>
  <si>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</si>
  <si>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</si>
  <si>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</si>
  <si>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</si>
  <si>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</si>
  <si>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</si>
  <si>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</si>
  <si>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</si>
  <si>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</si>
  <si>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</si>
  <si>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</si>
  <si>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</si>
  <si>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</si>
  <si>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</si>
  <si>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</si>
  <si>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</si>
  <si>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</si>
  <si>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</si>
  <si>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</si>
  <si>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</si>
  <si>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</si>
  <si>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</si>
  <si>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</si>
  <si>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</si>
  <si>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</si>
  <si>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</si>
  <si>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</si>
  <si>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</si>
  <si>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</si>
  <si>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</si>
  <si>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</si>
  <si>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</si>
  <si>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</si>
  <si>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</si>
  <si>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</si>
  <si>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</si>
  <si>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</si>
  <si>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</si>
  <si>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</si>
  <si>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</si>
  <si>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</si>
  <si>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</si>
  <si>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</si>
  <si>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</si>
  <si>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</si>
  <si>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</si>
  <si>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</si>
  <si>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</si>
  <si>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</si>
  <si>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</si>
  <si>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</si>
  <si>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</si>
  <si>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</si>
  <si>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</si>
  <si>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</si>
  <si>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</si>
  <si>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</si>
  <si>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</si>
  <si>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</si>
  <si>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</si>
  <si>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</si>
  <si>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</si>
  <si>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</si>
  <si>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</si>
  <si>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</si>
  <si>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</si>
  <si>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</si>
  <si>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</si>
  <si>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</si>
  <si>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</si>
  <si>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</si>
  <si>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</si>
  <si>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</si>
  <si>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</si>
  <si>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</si>
  <si>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</si>
  <si>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</si>
  <si>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</si>
  <si>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</si>
  <si>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</si>
  <si>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</si>
  <si>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</si>
  <si>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</si>
  <si>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</si>
  <si>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</si>
  <si>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</si>
  <si>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</si>
  <si>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</si>
  <si>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</si>
  <si>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</si>
  <si>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</si>
  <si>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</si>
  <si>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</si>
  <si>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</si>
  <si>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</si>
  <si>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</si>
  <si>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</si>
  <si>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</si>
  <si>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</si>
  <si>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</si>
  <si>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</si>
  <si>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</si>
  <si>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</si>
  <si>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</si>
  <si>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</si>
  <si>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</si>
  <si>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</si>
  <si>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</si>
  <si>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</si>
  <si>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</si>
  <si>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</si>
  <si>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</si>
  <si>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</si>
  <si>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</si>
  <si>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</si>
  <si>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</si>
  <si>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</si>
  <si>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</si>
  <si>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</si>
  <si>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</si>
  <si>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</si>
  <si>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</si>
  <si>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</si>
  <si>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</si>
  <si>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</si>
  <si>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</si>
  <si>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</si>
  <si>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</si>
  <si>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</si>
  <si>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</si>
  <si>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</si>
  <si>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</si>
  <si>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</si>
  <si>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</si>
  <si>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</si>
  <si>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</si>
  <si>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</si>
  <si>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</si>
  <si>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</si>
  <si>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</si>
  <si>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</si>
  <si>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</si>
  <si>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</si>
  <si>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</si>
  <si>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</si>
  <si>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</si>
  <si>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</si>
  <si>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</si>
  <si>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</si>
  <si>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</si>
  <si>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</si>
  <si>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</si>
  <si>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</si>
  <si>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</si>
  <si>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</si>
  <si>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</si>
  <si>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</si>
  <si>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</si>
  <si>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</si>
  <si>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</si>
  <si>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</si>
  <si>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</si>
  <si>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</si>
  <si>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</si>
  <si>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</si>
  <si>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</si>
  <si>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</si>
  <si>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</si>
  <si>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</si>
  <si>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</si>
  <si>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</si>
  <si>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</si>
  <si>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</si>
  <si>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</si>
  <si>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</si>
  <si>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</si>
  <si>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</si>
  <si>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</si>
  <si>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</si>
  <si>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</si>
  <si>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</si>
  <si>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</si>
  <si>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</si>
  <si>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</si>
  <si>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</si>
  <si>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</si>
  <si>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</si>
  <si>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</si>
  <si>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</si>
  <si>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</si>
  <si>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</si>
  <si>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</si>
  <si>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</si>
  <si>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</si>
  <si>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</si>
  <si>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</si>
  <si>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</si>
  <si>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</si>
  <si>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</si>
  <si>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</si>
  <si>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</si>
  <si>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</si>
  <si>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</si>
  <si>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</si>
  <si>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</si>
  <si>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</si>
  <si>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</si>
  <si>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</si>
  <si>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</si>
  <si>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</si>
  <si>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</si>
  <si>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</si>
  <si>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</si>
  <si>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</si>
  <si>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</si>
  <si>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</si>
  <si>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</si>
  <si>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</si>
  <si>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</si>
  <si>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</si>
  <si>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</si>
  <si>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</si>
  <si>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</si>
  <si>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</si>
  <si>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</si>
  <si>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</si>
  <si>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</si>
  <si>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</si>
  <si>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</si>
  <si>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</si>
  <si>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</si>
  <si>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</si>
  <si>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</si>
  <si>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</si>
  <si>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</si>
  <si>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</si>
  <si>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</si>
  <si>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</si>
  <si>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</si>
  <si>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</si>
  <si>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</si>
  <si>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</si>
  <si>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</si>
  <si>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</si>
  <si>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</si>
  <si>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</si>
  <si>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</si>
  <si>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</si>
  <si>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</si>
  <si>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</si>
  <si>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</si>
  <si>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</si>
  <si>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</si>
  <si>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</si>
  <si>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</si>
  <si>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</si>
  <si>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</si>
  <si>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</si>
  <si>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</si>
  <si>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</si>
  <si>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</si>
  <si>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</si>
  <si>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</si>
  <si>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</si>
  <si>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</si>
  <si>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</si>
  <si>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</si>
  <si>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</si>
  <si>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</si>
  <si>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</si>
  <si>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</si>
  <si>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</si>
  <si>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</si>
  <si>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</si>
  <si>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</si>
  <si>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</si>
  <si>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</si>
  <si>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</si>
  <si>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</si>
  <si>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</si>
  <si>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</si>
  <si>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</si>
  <si>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</si>
  <si>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</si>
  <si>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</si>
  <si>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</si>
  <si>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</si>
  <si>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</si>
  <si>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</si>
  <si>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</si>
  <si>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</si>
  <si>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</si>
  <si>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</si>
  <si>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</si>
  <si>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</si>
  <si>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</si>
  <si>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</si>
  <si>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</si>
  <si>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</si>
  <si>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</si>
  <si>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</si>
  <si>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</si>
  <si>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</si>
  <si>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</si>
  <si>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</si>
  <si>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</si>
  <si>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</si>
  <si>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</si>
  <si>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</si>
  <si>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</si>
  <si>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</si>
  <si>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</si>
  <si>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</si>
  <si>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</si>
  <si>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</si>
  <si>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</si>
  <si>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</si>
  <si>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</si>
  <si>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</si>
  <si>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</si>
  <si>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</si>
  <si>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</si>
  <si>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</si>
  <si>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</si>
  <si>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</si>
  <si>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</si>
  <si>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</si>
  <si>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</si>
  <si>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</si>
  <si>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</si>
  <si>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</si>
  <si>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</si>
  <si>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</si>
  <si>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</si>
  <si>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</si>
  <si>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</si>
  <si>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</si>
  <si>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</si>
  <si>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</si>
  <si>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</si>
  <si>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</si>
  <si>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</si>
  <si>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</si>
  <si>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</si>
  <si>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</si>
  <si>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</si>
  <si>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</si>
  <si>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</si>
  <si>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</si>
  <si>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</si>
  <si>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</si>
  <si>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</si>
  <si>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</si>
  <si>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</si>
  <si>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</si>
  <si>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</si>
  <si>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</si>
  <si>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</si>
  <si>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</si>
  <si>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</si>
  <si>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</si>
  <si>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</si>
  <si>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</si>
  <si>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</si>
  <si>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</si>
  <si>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</si>
  <si>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</si>
  <si>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</si>
  <si>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</si>
  <si>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</si>
  <si>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</si>
  <si>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</si>
  <si>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</si>
  <si>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</si>
  <si>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</si>
  <si>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</si>
  <si>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</si>
  <si>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</si>
  <si>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</si>
  <si>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</si>
  <si>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</si>
  <si>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</si>
  <si>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</si>
  <si>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</si>
  <si>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</si>
  <si>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</si>
  <si>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</si>
  <si>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</si>
  <si>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</si>
  <si>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</si>
  <si>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</si>
  <si>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</si>
  <si>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</si>
  <si>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</si>
  <si>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</si>
  <si>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</si>
  <si>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</si>
  <si>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</si>
  <si>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</si>
  <si>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</si>
  <si>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</si>
  <si>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</si>
  <si>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</si>
  <si>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</si>
  <si>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</si>
  <si>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</si>
  <si>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</si>
  <si>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</si>
  <si>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</si>
  <si>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</si>
  <si>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</si>
  <si>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</si>
  <si>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</si>
  <si>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</si>
  <si>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</si>
  <si>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</si>
  <si>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</si>
  <si>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</si>
  <si>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</si>
  <si>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</si>
  <si>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</si>
  <si>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</si>
  <si>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</si>
  <si>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</si>
  <si>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</si>
  <si>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</si>
  <si>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</si>
  <si>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</si>
  <si>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</si>
  <si>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</si>
  <si>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</si>
  <si>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</si>
  <si>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</si>
  <si>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</si>
  <si>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</si>
  <si>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</si>
  <si>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</si>
  <si>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</si>
  <si>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</si>
  <si>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</si>
  <si>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</si>
  <si>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</si>
  <si>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</si>
  <si>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</si>
  <si>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</si>
  <si>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</si>
  <si>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</si>
  <si>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</si>
  <si>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</si>
  <si>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</si>
  <si>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</si>
  <si>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</si>
  <si>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</si>
  <si>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</si>
  <si>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</si>
  <si>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</si>
  <si>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</si>
  <si>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</si>
  <si>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</si>
  <si>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</si>
  <si>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</si>
  <si>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</si>
  <si>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</si>
  <si>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</si>
  <si>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</si>
  <si>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</si>
  <si>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</si>
  <si>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</si>
  <si>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</si>
  <si>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</si>
  <si>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</si>
  <si>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</si>
  <si>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</si>
  <si>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</si>
  <si>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</si>
  <si>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</si>
  <si>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</si>
  <si>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</si>
  <si>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</si>
  <si>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</si>
  <si>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</si>
  <si>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</si>
  <si>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</si>
  <si>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</si>
  <si>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</si>
  <si>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</si>
  <si>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</si>
  <si>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</si>
  <si>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</si>
  <si>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</si>
  <si>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</si>
  <si>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</si>
  <si>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</si>
  <si>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</si>
  <si>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</si>
  <si>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</si>
  <si>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</si>
  <si>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</si>
  <si>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</si>
  <si>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</si>
  <si>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</si>
  <si>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</si>
  <si>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</si>
  <si>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</si>
  <si>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</si>
  <si>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</si>
  <si>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</si>
  <si>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</si>
  <si>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</si>
  <si>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</si>
  <si>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</si>
  <si>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</si>
  <si>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</si>
  <si>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</si>
  <si>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</si>
  <si>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</si>
  <si>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</si>
  <si>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</si>
  <si>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</si>
  <si>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</si>
  <si>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</si>
  <si>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</si>
  <si>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</si>
  <si>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</si>
  <si>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</si>
  <si>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</si>
  <si>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</si>
  <si>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</si>
  <si>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</si>
  <si>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</si>
  <si>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</si>
  <si>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</si>
  <si>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</si>
  <si>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</si>
  <si>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</si>
  <si>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</si>
  <si>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</si>
  <si>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</si>
  <si>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</si>
  <si>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</si>
  <si>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</si>
  <si>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</si>
  <si>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</si>
  <si>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</si>
  <si>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</si>
  <si>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</si>
  <si>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</si>
  <si>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</si>
  <si>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</si>
  <si>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</si>
  <si>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</si>
  <si>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</si>
  <si>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</si>
  <si>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</si>
  <si>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</si>
  <si>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</si>
  <si>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</si>
  <si>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</si>
  <si>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</si>
  <si>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</si>
  <si>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</si>
  <si>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</si>
  <si>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</si>
  <si>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</si>
  <si>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</si>
  <si>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</si>
  <si>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</si>
  <si>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</si>
  <si>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</si>
  <si>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</si>
  <si>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</si>
  <si>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</si>
  <si>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</si>
  <si>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</si>
  <si>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</si>
  <si>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</si>
  <si>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</si>
  <si>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</si>
  <si>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</si>
  <si>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</si>
  <si>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</si>
  <si>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</si>
  <si>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</si>
  <si>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</si>
  <si>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</si>
  <si>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</si>
  <si>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</si>
  <si>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</si>
  <si>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</si>
  <si>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</si>
  <si>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</si>
  <si>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</si>
  <si>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</si>
  <si>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</si>
  <si>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</si>
  <si>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</si>
  <si>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</si>
  <si>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</si>
  <si>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</si>
  <si>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</si>
  <si>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</si>
  <si>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</si>
  <si>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</si>
  <si>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</si>
  <si>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</si>
  <si>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</si>
  <si>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</si>
  <si>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</si>
  <si>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</si>
  <si>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</si>
  <si>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</si>
  <si>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</si>
  <si>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</si>
  <si>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</si>
  <si>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</si>
  <si>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</si>
  <si>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</si>
  <si>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</si>
  <si>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</si>
  <si>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</si>
  <si>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</si>
  <si>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</si>
  <si>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</si>
  <si>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</si>
  <si>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</si>
  <si>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</si>
  <si>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</si>
  <si>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</si>
  <si>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</si>
  <si>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</si>
  <si>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</si>
  <si>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</si>
  <si>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</si>
  <si>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</si>
  <si>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</si>
  <si>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</si>
  <si>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</si>
  <si>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</si>
  <si>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</si>
  <si>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</si>
  <si>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</si>
  <si>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</si>
  <si>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</si>
  <si>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</si>
  <si>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</si>
  <si>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</si>
  <si>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</si>
  <si>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</si>
  <si>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</si>
  <si>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</si>
  <si>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</si>
  <si>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</si>
  <si>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</si>
  <si>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</si>
  <si>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</si>
  <si>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</si>
  <si>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</si>
  <si>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</si>
  <si>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</si>
  <si>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</si>
  <si>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</si>
  <si>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</si>
  <si>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</si>
  <si>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</si>
  <si>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</si>
  <si>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</si>
  <si>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</si>
  <si>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</si>
  <si>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</si>
  <si>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</si>
  <si>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</si>
  <si>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</si>
  <si>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</si>
  <si>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</si>
  <si>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</si>
  <si>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</si>
  <si>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</si>
  <si>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</si>
  <si>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</si>
  <si>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</si>
  <si>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</si>
  <si>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</si>
  <si>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</si>
  <si>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</si>
  <si>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</si>
  <si>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</si>
  <si>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</si>
  <si>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</si>
  <si>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</si>
  <si>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</si>
  <si>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</si>
  <si>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</si>
  <si>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</si>
  <si>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</si>
  <si>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</si>
  <si>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</si>
  <si>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</si>
  <si>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</si>
  <si>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</si>
  <si>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</si>
  <si>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</si>
  <si>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</si>
  <si>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</si>
  <si>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</si>
  <si>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</si>
  <si>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</si>
  <si>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</si>
  <si>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</si>
  <si>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</si>
  <si>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</si>
  <si>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</si>
  <si>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</si>
  <si>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</si>
  <si>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</si>
  <si>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</si>
  <si>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</si>
  <si>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</si>
  <si>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</si>
  <si>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</si>
  <si>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</si>
  <si>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</si>
  <si>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</si>
  <si>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</si>
  <si>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</si>
  <si>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</si>
  <si>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</si>
  <si>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</si>
  <si>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</si>
  <si>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</si>
  <si>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</si>
  <si>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</si>
  <si>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</si>
  <si>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</si>
  <si>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</si>
  <si>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</si>
  <si>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</si>
  <si>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</si>
  <si>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</si>
  <si>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</si>
  <si>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</si>
  <si>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</si>
  <si>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</si>
  <si>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</si>
  <si>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</si>
  <si>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</si>
  <si>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</si>
  <si>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</si>
  <si>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</si>
  <si>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</si>
  <si>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</si>
  <si>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</si>
  <si>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</si>
  <si>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</si>
  <si>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</si>
  <si>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</si>
  <si>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</si>
  <si>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</si>
  <si>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</si>
  <si>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</si>
  <si>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</si>
  <si>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</si>
  <si>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</si>
  <si>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</si>
  <si>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</si>
  <si>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</si>
  <si>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</si>
  <si>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</si>
  <si>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</si>
  <si>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</si>
  <si>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</si>
  <si>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</si>
  <si>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</si>
  <si>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</si>
  <si>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</si>
  <si>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</si>
  <si>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</si>
  <si>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</si>
  <si>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</si>
  <si>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</si>
  <si>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</si>
  <si>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</si>
  <si>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</si>
  <si>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</si>
  <si>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</si>
  <si>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</si>
  <si>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</si>
  <si>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</si>
  <si>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</si>
  <si>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</si>
  <si>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</si>
  <si>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</si>
  <si>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</si>
  <si>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</si>
  <si>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</si>
  <si>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</si>
  <si>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</si>
  <si>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</si>
  <si>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</si>
  <si>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</si>
  <si>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</si>
  <si>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</si>
  <si>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</si>
  <si>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</si>
  <si>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</si>
  <si>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</si>
  <si>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</si>
  <si>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</si>
  <si>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</si>
  <si>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</si>
  <si>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</si>
  <si>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</si>
  <si>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</si>
  <si>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</si>
  <si>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</si>
  <si>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</si>
  <si>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</si>
  <si>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</si>
  <si>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</si>
  <si>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</si>
  <si>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</si>
  <si>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</si>
  <si>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</si>
  <si>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</si>
  <si>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</si>
  <si>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</si>
  <si>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</si>
  <si>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</si>
  <si>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</si>
  <si>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</si>
  <si>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</si>
  <si>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</si>
  <si>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</si>
  <si>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</si>
  <si>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</si>
  <si>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</si>
  <si>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</si>
  <si>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</si>
  <si>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</si>
  <si>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</si>
  <si>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</si>
  <si>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</si>
  <si>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</si>
  <si>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</si>
  <si>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</si>
  <si>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</si>
  <si>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</si>
  <si>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</si>
  <si>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</si>
  <si>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</si>
  <si>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</si>
  <si>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</si>
  <si>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</si>
  <si>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</si>
  <si>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</si>
  <si>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</si>
  <si>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</si>
  <si>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</si>
  <si>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</si>
  <si>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</si>
  <si>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</si>
  <si>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</si>
  <si>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</si>
  <si>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</si>
  <si>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</si>
  <si>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</si>
  <si>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</si>
  <si>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</si>
  <si>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</si>
  <si>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</si>
  <si>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</si>
  <si>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</si>
  <si>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</si>
  <si>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</si>
  <si>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</si>
  <si>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</si>
  <si>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</si>
  <si>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</si>
  <si>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</si>
  <si>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</si>
  <si>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</si>
  <si>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</si>
  <si>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</si>
  <si>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</si>
  <si>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</si>
  <si>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</si>
  <si>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</si>
  <si>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</si>
  <si>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</si>
  <si>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</si>
  <si>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</si>
  <si>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</si>
  <si>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</si>
  <si>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</si>
  <si>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</si>
  <si>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</si>
  <si>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</si>
  <si>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</si>
  <si>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</si>
  <si>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</si>
  <si>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</si>
  <si>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</si>
  <si>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</si>
  <si>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</si>
  <si>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</si>
  <si>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</si>
  <si>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</si>
  <si>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</si>
  <si>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</si>
  <si>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</si>
  <si>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</si>
  <si>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</si>
  <si>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</si>
  <si>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</si>
  <si>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</si>
  <si>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</si>
  <si>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</si>
  <si>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</si>
  <si>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</si>
  <si>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</si>
  <si>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</si>
  <si>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</si>
  <si>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</si>
  <si>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</si>
  <si>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</si>
  <si>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</si>
  <si>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</si>
  <si>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</si>
  <si>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</si>
  <si>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</si>
  <si>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</si>
  <si>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</si>
  <si>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</si>
  <si>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</si>
  <si>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</si>
  <si>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</si>
  <si>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</si>
  <si>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</si>
  <si>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</si>
  <si>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</si>
  <si>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</si>
  <si>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</si>
  <si>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</si>
  <si>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</si>
  <si>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</si>
  <si>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</si>
  <si>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</si>
  <si>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</si>
  <si>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</si>
  <si>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</si>
  <si>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</si>
  <si>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</si>
  <si>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</si>
  <si>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</si>
  <si>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</si>
  <si>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</si>
  <si>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</si>
  <si>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</si>
  <si>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</si>
  <si>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</si>
  <si>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</si>
  <si>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</si>
  <si>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</si>
  <si>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</si>
  <si>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</si>
  <si>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</si>
  <si>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</si>
  <si>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</si>
  <si>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</si>
  <si>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</si>
  <si>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</si>
  <si>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</si>
  <si>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</si>
  <si>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</si>
  <si>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</si>
  <si>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</si>
  <si>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</si>
  <si>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</si>
  <si>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</si>
  <si>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</si>
  <si>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</si>
  <si>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</si>
  <si>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</si>
  <si>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</si>
  <si>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</si>
  <si>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</si>
  <si>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</si>
  <si>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</si>
  <si>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</si>
  <si>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</si>
  <si>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</si>
  <si>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</si>
  <si>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</si>
  <si>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</si>
  <si>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</si>
  <si>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</si>
  <si>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</si>
  <si>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</si>
  <si>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</si>
  <si>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</si>
  <si>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</si>
  <si>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</si>
  <si>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</si>
  <si>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</si>
  <si>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</si>
  <si>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</si>
  <si>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</si>
  <si>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</si>
  <si>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</si>
  <si>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</si>
  <si>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</si>
  <si>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</si>
  <si>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</si>
  <si>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</si>
  <si>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</si>
  <si>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</si>
  <si>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</si>
  <si>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</si>
  <si>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</si>
  <si>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</si>
  <si>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</si>
  <si>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</si>
  <si>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</si>
  <si>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</si>
  <si>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</si>
  <si>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</si>
  <si>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</si>
  <si>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</si>
  <si>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</si>
  <si>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</si>
  <si>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</si>
  <si>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</si>
  <si>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</si>
  <si>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</si>
  <si>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</si>
  <si>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</si>
  <si>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</si>
  <si>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</si>
  <si>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</si>
  <si>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</si>
  <si>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</si>
  <si>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</si>
  <si>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</si>
  <si>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</si>
  <si>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</si>
  <si>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</si>
  <si>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</si>
  <si>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</si>
  <si>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</si>
  <si>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</si>
  <si>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</si>
  <si>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</si>
  <si>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</si>
  <si>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</si>
  <si>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</si>
  <si>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</si>
  <si>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</si>
  <si>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</si>
  <si>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</si>
  <si>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</si>
  <si>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</si>
  <si>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</si>
  <si>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</si>
  <si>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</si>
  <si>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</si>
  <si>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</si>
  <si>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</si>
  <si>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</si>
  <si>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</si>
  <si>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</si>
  <si>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</si>
  <si>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</si>
  <si>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</si>
  <si>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</si>
  <si>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</si>
  <si>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</si>
  <si>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</si>
  <si>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</si>
  <si>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</si>
  <si>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</si>
  <si>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</si>
  <si>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</si>
  <si>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</si>
  <si>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</si>
  <si>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</si>
  <si>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</si>
  <si>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</si>
  <si>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</si>
  <si>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</si>
  <si>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</si>
  <si>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</si>
  <si>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</si>
  <si>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</si>
  <si>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</si>
  <si>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</si>
  <si>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</si>
  <si>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</si>
  <si>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</si>
  <si>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</si>
  <si>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</si>
  <si>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</si>
  <si>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</si>
  <si>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</si>
  <si>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</si>
  <si>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</si>
  <si>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</si>
  <si>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</si>
  <si>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</si>
  <si>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</si>
  <si>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</si>
  <si>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</si>
  <si>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</si>
  <si>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</si>
  <si>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</si>
  <si>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</si>
  <si>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</si>
  <si>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</si>
  <si>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</si>
  <si>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</si>
  <si>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</si>
  <si>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</si>
  <si>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</si>
  <si>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</si>
  <si>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</si>
  <si>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</si>
  <si>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</si>
  <si>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</si>
  <si>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</si>
  <si>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</si>
  <si>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</si>
  <si>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</si>
  <si>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</si>
  <si>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</si>
  <si>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</si>
  <si>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</si>
  <si>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</si>
  <si>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</si>
  <si>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</si>
  <si>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</si>
  <si>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</si>
  <si>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</si>
  <si>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</si>
  <si>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</si>
  <si>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</si>
  <si>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</si>
  <si>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</si>
  <si>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</si>
  <si>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</si>
  <si>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</si>
  <si>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</si>
  <si>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</si>
  <si>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</si>
  <si>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</si>
  <si>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</si>
  <si>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</si>
  <si>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</si>
  <si>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</si>
  <si>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</si>
  <si>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</si>
  <si>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</si>
  <si>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</si>
  <si>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</si>
  <si>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</si>
  <si>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</si>
  <si>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</si>
  <si>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</si>
  <si>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</si>
  <si>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</si>
  <si>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</si>
  <si>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</si>
  <si>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</si>
  <si>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</si>
  <si>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</si>
  <si>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</si>
  <si>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</si>
  <si>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</si>
  <si>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</si>
  <si>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</si>
  <si>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</si>
  <si>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</si>
  <si>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</si>
  <si>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</si>
  <si>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</si>
  <si>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</si>
  <si>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</si>
  <si>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</si>
  <si>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</si>
  <si>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</si>
  <si>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</si>
  <si>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</si>
  <si>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</si>
  <si>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</si>
  <si>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</si>
  <si>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</si>
  <si>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</si>
  <si>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</si>
  <si>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</si>
  <si>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</si>
  <si>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</si>
  <si>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</si>
  <si>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</si>
  <si>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</si>
  <si>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</si>
  <si>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</si>
  <si>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</si>
  <si>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</si>
  <si>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</si>
  <si>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</si>
  <si>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</si>
  <si>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</si>
  <si>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</si>
  <si>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</si>
  <si>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</si>
  <si>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</si>
  <si>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</si>
  <si>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</si>
  <si>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</si>
  <si>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</si>
  <si>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</si>
  <si>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</si>
  <si>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</si>
  <si>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</si>
  <si>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</si>
  <si>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</si>
  <si>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</si>
  <si>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</si>
  <si>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</si>
  <si>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</si>
  <si>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</si>
  <si>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</si>
  <si>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</si>
  <si>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</si>
  <si>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</si>
  <si>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</si>
  <si>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</si>
  <si>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</si>
  <si>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</si>
  <si>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</si>
  <si>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</si>
  <si>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</si>
  <si>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</si>
  <si>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</si>
  <si>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</si>
  <si>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</si>
  <si>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</si>
  <si>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</si>
  <si>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</si>
  <si>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</si>
  <si>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</si>
  <si>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</si>
  <si>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</si>
  <si>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</si>
  <si>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</si>
  <si>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</si>
  <si>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</si>
  <si>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</si>
  <si>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</si>
  <si>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</si>
  <si>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</si>
  <si>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</si>
  <si>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</si>
  <si>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</si>
  <si>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</si>
  <si>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</si>
  <si>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</si>
  <si>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</si>
  <si>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</si>
  <si>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</si>
  <si>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</si>
  <si>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</si>
  <si>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</si>
  <si>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</si>
  <si>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</si>
  <si>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</si>
  <si>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</si>
  <si>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</si>
  <si>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</si>
  <si>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</si>
  <si>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</si>
  <si>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</si>
  <si>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</si>
  <si>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</si>
  <si>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</si>
  <si>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</si>
  <si>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</si>
  <si>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</si>
  <si>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</si>
  <si>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</si>
  <si>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</si>
  <si>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</si>
  <si>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</si>
  <si>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</si>
  <si>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</si>
  <si>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</si>
  <si>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</si>
  <si>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</si>
  <si>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</si>
  <si>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</si>
  <si>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</si>
  <si>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</si>
  <si>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</si>
  <si>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</si>
  <si>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</si>
  <si>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</si>
  <si>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</si>
  <si>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</si>
  <si>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</si>
  <si>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</si>
  <si>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</si>
  <si>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</si>
  <si>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</si>
  <si>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</si>
  <si>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</si>
  <si>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</si>
  <si>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</si>
  <si>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</si>
  <si>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</si>
  <si>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</si>
  <si>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</si>
  <si>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</si>
  <si>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</si>
  <si>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</si>
  <si>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</si>
  <si>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</si>
  <si>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</si>
  <si>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</si>
  <si>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</si>
  <si>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</si>
  <si>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</si>
  <si>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</si>
  <si>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</si>
  <si>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</si>
  <si>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</si>
  <si>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</si>
  <si>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</si>
  <si>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</si>
  <si>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</si>
  <si>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</si>
  <si>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</si>
  <si>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</si>
  <si>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</si>
  <si>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</si>
  <si>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</si>
  <si>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</si>
  <si>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</si>
  <si>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</si>
  <si>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</si>
  <si>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</si>
  <si>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</si>
  <si>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</si>
  <si>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</si>
  <si>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</si>
  <si>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</si>
  <si>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</si>
  <si>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</si>
  <si>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</si>
  <si>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</si>
  <si>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</si>
  <si>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</si>
  <si>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</si>
  <si>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</si>
  <si>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</si>
  <si>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</si>
  <si>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</si>
  <si>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</si>
  <si>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</si>
  <si>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</si>
  <si>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</si>
  <si>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</si>
  <si>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</si>
  <si>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</si>
  <si>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</si>
  <si>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</si>
  <si>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</si>
  <si>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</si>
  <si>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</si>
  <si>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</si>
  <si>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</si>
  <si>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</si>
  <si>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</si>
  <si>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</si>
  <si>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</si>
  <si>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</si>
  <si>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</si>
  <si>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</si>
  <si>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</si>
  <si>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</si>
  <si>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</si>
  <si>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</si>
  <si>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</si>
  <si>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</si>
  <si>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</si>
  <si>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</si>
  <si>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</si>
  <si>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</si>
  <si>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</si>
  <si>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</si>
  <si>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</si>
  <si>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</si>
  <si>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</si>
  <si>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</si>
  <si>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</si>
  <si>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</si>
  <si>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</si>
  <si>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</si>
  <si>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</si>
  <si>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</si>
  <si>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</si>
  <si>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</si>
  <si>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</si>
  <si>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</si>
  <si>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</si>
  <si>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</si>
  <si>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</si>
  <si>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</si>
  <si>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</si>
  <si>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</si>
  <si>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</si>
  <si>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</si>
  <si>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</si>
  <si>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</si>
  <si>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</si>
  <si>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</si>
  <si>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</si>
  <si>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</si>
  <si>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</si>
  <si>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</si>
  <si>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</si>
  <si>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</si>
  <si>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</si>
  <si>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</si>
  <si>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</si>
  <si>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</si>
  <si>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</si>
  <si>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</si>
  <si>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</si>
  <si>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</si>
  <si>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</si>
  <si>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</si>
  <si>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</si>
  <si>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</si>
  <si>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</si>
  <si>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</si>
  <si>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</si>
  <si>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</si>
  <si>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</si>
  <si>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</si>
  <si>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</si>
  <si>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</si>
  <si>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</si>
  <si>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</si>
  <si>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</si>
  <si>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</si>
  <si>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</si>
  <si>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</si>
  <si>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</si>
  <si>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</si>
  <si>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</si>
  <si>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</si>
  <si>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</si>
  <si>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</si>
  <si>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</si>
  <si>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</si>
  <si>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</si>
  <si>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</si>
  <si>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</si>
  <si>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</si>
  <si>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</si>
  <si>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</si>
  <si>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</si>
  <si>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</si>
  <si>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</si>
  <si>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</si>
  <si>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</si>
  <si>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</si>
  <si>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</si>
  <si>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</si>
  <si>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</si>
  <si>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</si>
  <si>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</si>
  <si>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</si>
  <si>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</si>
  <si>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</si>
  <si>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</si>
  <si>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</si>
  <si>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</si>
  <si>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</si>
  <si>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</si>
  <si>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</si>
  <si>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</si>
  <si>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</si>
  <si>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</si>
  <si>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</si>
  <si>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</si>
  <si>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</si>
  <si>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</si>
  <si>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</si>
  <si>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</si>
  <si>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</si>
  <si>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</si>
  <si>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</si>
  <si>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</si>
  <si>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</si>
  <si>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</si>
  <si>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</si>
  <si>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</si>
  <si>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</si>
  <si>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</si>
  <si>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</si>
  <si>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</si>
  <si>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</si>
  <si>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</si>
  <si>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</si>
  <si>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</si>
  <si>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</si>
  <si>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</si>
  <si>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</si>
  <si>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</si>
  <si>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</si>
  <si>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</si>
  <si>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</si>
  <si>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</si>
  <si>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</si>
  <si>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</si>
  <si>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</si>
  <si>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</si>
  <si>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</si>
  <si>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</si>
  <si>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</si>
  <si>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</si>
  <si>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</si>
  <si>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</si>
  <si>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</si>
  <si>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</si>
  <si>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</si>
  <si>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</si>
  <si>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</si>
  <si>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</si>
  <si>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</si>
  <si>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</si>
  <si>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</si>
  <si>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</si>
  <si>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</si>
  <si>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</si>
  <si>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</si>
  <si>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</si>
  <si>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</si>
  <si>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</si>
  <si>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</si>
  <si>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</si>
  <si>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</si>
  <si>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</si>
  <si>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</si>
  <si>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</si>
  <si>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</si>
  <si>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</si>
  <si>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</si>
  <si>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</si>
  <si>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</si>
  <si>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</si>
  <si>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</si>
  <si>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</si>
  <si>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</si>
  <si>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</si>
  <si>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</si>
  <si>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</si>
  <si>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</si>
  <si>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</si>
  <si>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</si>
  <si>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</si>
  <si>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</si>
  <si>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</si>
  <si>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</si>
  <si>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</si>
  <si>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</si>
  <si>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</si>
  <si>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</si>
  <si>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</si>
  <si>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</si>
  <si>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</si>
  <si>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</si>
  <si>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</si>
  <si>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</si>
  <si>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</si>
  <si>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</si>
  <si>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</si>
  <si>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</si>
  <si>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</si>
  <si>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</si>
  <si>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</si>
  <si>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</si>
  <si>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</si>
  <si>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</si>
  <si>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</si>
  <si>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</si>
  <si>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</si>
  <si>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</si>
  <si>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</si>
  <si>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</si>
  <si>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</si>
  <si>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</si>
  <si>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</si>
  <si>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</si>
  <si>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</si>
  <si>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</si>
  <si>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</si>
  <si>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</si>
  <si>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</si>
  <si>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</si>
  <si>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</si>
  <si>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</si>
  <si>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</si>
  <si>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</si>
  <si>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</si>
  <si>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</si>
  <si>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</si>
  <si>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</si>
  <si>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</si>
  <si>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</si>
  <si>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</si>
  <si>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</si>
  <si>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</si>
  <si>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</si>
  <si>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</si>
  <si>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</si>
  <si>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</si>
  <si>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</si>
  <si>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</si>
  <si>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</si>
  <si>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</si>
  <si>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</si>
  <si>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</si>
  <si>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</si>
  <si>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</si>
  <si>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</si>
  <si>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</si>
  <si>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</si>
  <si>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</si>
  <si>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</si>
  <si>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</si>
  <si>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</si>
  <si>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</si>
  <si>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</si>
  <si>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</si>
  <si>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</si>
  <si>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</si>
  <si>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</si>
  <si>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</si>
  <si>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</si>
  <si>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</si>
  <si>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</si>
  <si>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</si>
  <si>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</si>
  <si>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</si>
  <si>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</si>
  <si>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</si>
  <si>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</si>
  <si>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</si>
  <si>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</si>
  <si>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</si>
  <si>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</si>
  <si>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</si>
  <si>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</si>
  <si>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</si>
  <si>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</si>
  <si>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</si>
  <si>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</si>
  <si>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</si>
  <si>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</si>
  <si>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</si>
  <si>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</si>
  <si>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</si>
  <si>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</si>
  <si>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</si>
  <si>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</si>
  <si>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</si>
  <si>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</si>
  <si>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</si>
  <si>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</si>
  <si>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</si>
  <si>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</si>
  <si>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</si>
  <si>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</si>
  <si>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</si>
  <si>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</si>
  <si>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</si>
  <si>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</si>
  <si>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</si>
  <si>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</si>
  <si>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</si>
  <si>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</si>
  <si>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</si>
  <si>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</si>
  <si>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</si>
  <si>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</si>
  <si>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</si>
  <si>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</si>
  <si>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</si>
  <si>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</si>
  <si>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</si>
  <si>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</si>
  <si>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</si>
  <si>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</si>
  <si>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</si>
  <si>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</si>
  <si>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</si>
  <si>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</si>
  <si>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</si>
  <si>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</si>
  <si>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</si>
  <si>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</si>
  <si>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</si>
  <si>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</si>
  <si>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</si>
  <si>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</si>
  <si>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</si>
  <si>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</si>
  <si>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</si>
  <si>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</si>
  <si>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</si>
  <si>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</si>
  <si>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</si>
  <si>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</si>
  <si>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</si>
  <si>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</si>
  <si>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</si>
  <si>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</si>
  <si>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</si>
  <si>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</si>
  <si>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</si>
  <si>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</si>
  <si>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</si>
  <si>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</si>
  <si>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</si>
  <si>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</si>
  <si>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</si>
  <si>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</si>
  <si>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</si>
  <si>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</si>
  <si>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</si>
  <si>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</si>
  <si>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</si>
  <si>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</si>
  <si>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</si>
  <si>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</si>
  <si>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</si>
  <si>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</si>
  <si>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</si>
  <si>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</si>
  <si>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</si>
  <si>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</si>
  <si>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</si>
  <si>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</si>
  <si>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</si>
  <si>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</si>
  <si>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</si>
  <si>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</si>
  <si>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</si>
  <si>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</si>
  <si>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</si>
  <si>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</si>
  <si>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</si>
  <si>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</si>
  <si>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</si>
  <si>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</si>
  <si>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</si>
  <si>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</si>
  <si>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</si>
  <si>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</si>
  <si>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</si>
  <si>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</si>
  <si>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</si>
  <si>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</si>
  <si>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</si>
  <si>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</si>
  <si>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</si>
  <si>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</si>
  <si>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</si>
  <si>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</si>
  <si>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</si>
  <si>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</si>
  <si>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</si>
  <si>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</si>
  <si>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</si>
  <si>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</si>
  <si>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</si>
  <si>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</si>
  <si>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</si>
  <si>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</si>
  <si>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</si>
  <si>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</si>
  <si>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</si>
  <si>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</si>
  <si>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</si>
  <si>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</si>
  <si>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</si>
  <si>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</si>
  <si>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</si>
  <si>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</si>
  <si>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</si>
  <si>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</si>
  <si>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</si>
  <si>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</si>
  <si>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</si>
  <si>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</si>
  <si>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</si>
  <si>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</si>
  <si>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</si>
  <si>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</si>
  <si>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</si>
  <si>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</si>
  <si>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</si>
  <si>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</si>
  <si>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</si>
  <si>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</si>
  <si>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</si>
  <si>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</si>
  <si>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</si>
  <si>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</si>
  <si>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</si>
  <si>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</si>
  <si>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</si>
  <si>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</si>
  <si>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</si>
  <si>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</si>
  <si>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</si>
  <si>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</si>
  <si>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</si>
  <si>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</si>
  <si>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</si>
  <si>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</si>
  <si>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</si>
  <si>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</si>
  <si>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</si>
  <si>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</si>
  <si>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</si>
  <si>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</si>
  <si>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</si>
  <si>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</si>
  <si>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</si>
  <si>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</si>
  <si>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</si>
  <si>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</si>
  <si>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</si>
  <si>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</si>
  <si>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</si>
  <si>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</si>
  <si>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</si>
  <si>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</si>
  <si>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</si>
  <si>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</si>
  <si>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</si>
  <si>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</si>
  <si>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</si>
  <si>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</si>
  <si>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</si>
  <si>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</si>
  <si>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</si>
  <si>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</si>
  <si>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</si>
  <si>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</si>
  <si>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</si>
  <si>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</si>
  <si>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</si>
  <si>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</si>
  <si>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</si>
  <si>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</si>
  <si>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</si>
  <si>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</si>
  <si>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</si>
  <si>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</si>
  <si>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</si>
  <si>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</si>
  <si>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</si>
  <si>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</si>
  <si>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</si>
  <si>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</si>
  <si>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</si>
  <si>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</si>
  <si>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</si>
  <si>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</si>
  <si>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</si>
  <si>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</si>
  <si>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</si>
  <si>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</si>
  <si>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</si>
  <si>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</si>
  <si>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</si>
  <si>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</si>
  <si>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</si>
  <si>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</si>
  <si>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</si>
  <si>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</si>
  <si>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</si>
  <si>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</si>
  <si>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</si>
  <si>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</si>
  <si>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</si>
  <si>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</si>
  <si>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</si>
  <si>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</si>
  <si>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</si>
  <si>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</si>
  <si>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</si>
  <si>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</si>
  <si>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</si>
  <si>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</si>
  <si>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</si>
  <si>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</si>
  <si>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</si>
  <si>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</si>
  <si>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</si>
  <si>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</si>
  <si>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</si>
  <si>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</si>
  <si>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</si>
  <si>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</si>
  <si>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</si>
  <si>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</si>
  <si>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</si>
  <si>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</si>
  <si>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</si>
  <si>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</si>
  <si>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</si>
  <si>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</si>
  <si>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</si>
  <si>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</si>
  <si>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</si>
  <si>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</si>
  <si>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</si>
  <si>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</si>
  <si>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</si>
  <si>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</si>
  <si>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</si>
  <si>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</si>
  <si>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</si>
  <si>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</si>
  <si>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</si>
  <si>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</si>
  <si>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</si>
  <si>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</si>
  <si>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</si>
  <si>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</si>
  <si>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</si>
  <si>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</si>
  <si>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</si>
  <si>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</si>
  <si>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</si>
  <si>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</si>
  <si>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</si>
  <si>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</si>
  <si>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</si>
  <si>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</si>
  <si>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</si>
  <si>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</si>
  <si>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</si>
  <si>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</si>
  <si>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</si>
  <si>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</si>
  <si>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</si>
  <si>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</si>
  <si>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</si>
  <si>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</si>
  <si>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</si>
  <si>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</si>
  <si>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</si>
  <si>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</si>
  <si>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</si>
  <si>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</si>
  <si>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</si>
  <si>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</si>
  <si>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</si>
  <si>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</si>
  <si>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</si>
  <si>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</si>
  <si>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</si>
  <si>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</si>
  <si>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</si>
  <si>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</si>
  <si>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</si>
  <si>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</si>
  <si>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</si>
  <si>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</si>
  <si>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</si>
  <si>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</si>
  <si>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</si>
  <si>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</si>
  <si>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</si>
  <si>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</si>
  <si>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</si>
  <si>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</si>
  <si>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</si>
  <si>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</si>
  <si>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</si>
  <si>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</si>
  <si>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</si>
  <si>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</si>
  <si>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</si>
  <si>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</si>
  <si>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</si>
  <si>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</si>
  <si>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</si>
  <si>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</si>
  <si>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</si>
  <si>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</si>
  <si>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</si>
  <si>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</si>
  <si>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</si>
  <si>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</si>
  <si>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</si>
  <si>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</si>
  <si>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</si>
  <si>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</si>
  <si>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</si>
  <si>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</si>
  <si>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</si>
  <si>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</si>
  <si>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</si>
  <si>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</si>
  <si>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</si>
  <si>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</si>
  <si>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</si>
  <si>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</si>
  <si>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</si>
  <si>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</si>
  <si>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</si>
  <si>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</si>
  <si>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</si>
  <si>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</si>
  <si>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</si>
  <si>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</si>
  <si>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</si>
  <si>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</si>
  <si>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</si>
  <si>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</si>
  <si>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</si>
  <si>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</si>
  <si>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</si>
  <si>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</si>
  <si>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</si>
  <si>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</si>
  <si>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</si>
  <si>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</si>
  <si>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</si>
  <si>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</si>
  <si>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</si>
  <si>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</si>
  <si>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</si>
  <si>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</si>
  <si>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</si>
  <si>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</si>
  <si>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</si>
  <si>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</si>
  <si>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</si>
  <si>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</si>
  <si>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</si>
  <si>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</si>
  <si>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</si>
  <si>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</si>
  <si>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</si>
  <si>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</si>
  <si>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</si>
  <si>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</si>
  <si>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</si>
  <si>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</si>
  <si>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</si>
  <si>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</si>
  <si>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</si>
  <si>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</si>
  <si>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</si>
  <si>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</si>
  <si>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</si>
  <si>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</si>
  <si>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</si>
  <si>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</si>
  <si>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</si>
  <si>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</si>
  <si>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</si>
  <si>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</si>
  <si>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</si>
  <si>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</si>
  <si>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</si>
  <si>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</si>
  <si>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</si>
  <si>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</si>
  <si>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</si>
  <si>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</si>
  <si>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</si>
  <si>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</si>
  <si>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</si>
  <si>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</si>
  <si>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</si>
  <si>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</si>
  <si>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</si>
  <si>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</si>
  <si>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</si>
  <si>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</si>
  <si>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</si>
  <si>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</si>
  <si>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</si>
  <si>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</si>
  <si>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</si>
  <si>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</si>
  <si>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</si>
  <si>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</si>
  <si>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</si>
  <si>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</si>
  <si>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</si>
  <si>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</si>
  <si>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</si>
  <si>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</si>
  <si>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</si>
  <si>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</si>
  <si>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</si>
  <si>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</si>
  <si>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</si>
  <si>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</si>
  <si>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</si>
  <si>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</si>
  <si>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</si>
  <si>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</si>
  <si>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</si>
  <si>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</si>
  <si>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</si>
  <si>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</si>
  <si>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</si>
  <si>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</si>
  <si>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</si>
  <si>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</si>
  <si>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</si>
  <si>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</si>
  <si>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</si>
  <si>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</si>
  <si>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</si>
  <si>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</si>
  <si>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</si>
  <si>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</si>
  <si>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</si>
  <si>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</si>
  <si>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</si>
  <si>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</si>
  <si>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</si>
  <si>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</si>
  <si>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</si>
  <si>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</si>
  <si>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</si>
  <si>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</si>
  <si>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</si>
  <si>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</si>
  <si>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</si>
  <si>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</si>
  <si>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</si>
  <si>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</si>
  <si>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</si>
  <si>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</si>
  <si>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</si>
  <si>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</si>
  <si>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</si>
  <si>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</si>
  <si>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</si>
  <si>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</si>
  <si>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</si>
  <si>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</si>
  <si>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</si>
  <si>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</si>
  <si>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</si>
  <si>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</si>
  <si>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</si>
  <si>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</si>
  <si>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</si>
  <si>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</si>
  <si>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</si>
  <si>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</si>
  <si>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</si>
  <si>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</si>
  <si>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</si>
  <si>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</si>
  <si>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</si>
  <si>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</si>
  <si>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</si>
  <si>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</si>
  <si>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</si>
  <si>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</si>
  <si>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</si>
  <si>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</si>
  <si>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</si>
  <si>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</si>
  <si>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</si>
  <si>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</si>
  <si>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</si>
  <si>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</si>
  <si>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</si>
  <si>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</si>
  <si>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</si>
  <si>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</si>
  <si>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</si>
  <si>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</si>
  <si>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</si>
  <si>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</si>
  <si>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</si>
  <si>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</si>
  <si>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</si>
  <si>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</si>
  <si>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</si>
  <si>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</si>
  <si>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</si>
  <si>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</si>
  <si>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</si>
  <si>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</si>
  <si>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</si>
  <si>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</si>
  <si>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</si>
  <si>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</si>
  <si>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</si>
  <si>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</si>
  <si>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</si>
  <si>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</si>
  <si>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</si>
  <si>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</si>
  <si>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</si>
  <si>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</si>
  <si>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</si>
  <si>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</si>
  <si>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</si>
  <si>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</si>
  <si>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</si>
  <si>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</si>
  <si>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</si>
  <si>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</si>
  <si>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</si>
  <si>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</si>
  <si>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</si>
  <si>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</si>
  <si>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</si>
  <si>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</si>
  <si>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</si>
  <si>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</si>
  <si>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</si>
  <si>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</si>
  <si>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</si>
  <si>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</si>
  <si>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</si>
  <si>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</si>
  <si>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</si>
  <si>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</si>
  <si>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</si>
  <si>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</si>
  <si>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</si>
  <si>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</si>
  <si>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</si>
  <si>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</si>
  <si>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</si>
  <si>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</si>
  <si>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</si>
  <si>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</si>
  <si>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</si>
  <si>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</si>
  <si>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</si>
  <si>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</si>
  <si>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</si>
  <si>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</si>
  <si>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</si>
  <si>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</si>
  <si>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</si>
  <si>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</si>
  <si>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</si>
  <si>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</si>
  <si>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</si>
  <si>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</si>
  <si>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</si>
  <si>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</si>
  <si>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</si>
  <si>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</si>
  <si>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</si>
  <si>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</si>
  <si>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</si>
  <si>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</si>
  <si>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</si>
  <si>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</si>
  <si>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</si>
  <si>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</si>
  <si>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</si>
  <si>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</si>
  <si>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</si>
  <si>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</si>
  <si>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</si>
  <si>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</si>
  <si>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</si>
  <si>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</si>
  <si>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</si>
  <si>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</si>
  <si>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</si>
  <si>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</si>
  <si>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</si>
  <si>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</si>
  <si>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</si>
  <si>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</si>
  <si>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</si>
  <si>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</si>
  <si>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</si>
  <si>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</si>
  <si>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</si>
  <si>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</si>
  <si>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</si>
  <si>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</si>
  <si>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</si>
  <si>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</si>
  <si>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</si>
  <si>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</si>
  <si>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</si>
  <si>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</si>
  <si>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</si>
  <si>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</si>
  <si>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</si>
  <si>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</si>
  <si>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</si>
  <si>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</si>
  <si>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</si>
  <si>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</si>
  <si>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</si>
  <si>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</si>
  <si>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</si>
  <si>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</si>
  <si>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</si>
  <si>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</si>
  <si>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</si>
  <si>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</si>
  <si>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</si>
  <si>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</si>
  <si>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</si>
  <si>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</si>
  <si>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</si>
  <si>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</si>
  <si>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</si>
  <si>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</si>
  <si>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</si>
  <si>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</si>
  <si>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</si>
  <si>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</si>
  <si>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</si>
  <si>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</si>
  <si>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</si>
  <si>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</si>
  <si>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</si>
  <si>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</si>
  <si>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</si>
  <si>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</si>
  <si>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</si>
  <si>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</si>
  <si>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</si>
  <si>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</si>
  <si>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</si>
  <si>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</si>
  <si>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</si>
  <si>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</si>
  <si>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</si>
  <si>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</si>
  <si>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</si>
  <si>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</si>
  <si>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</si>
  <si>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</si>
  <si>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</si>
  <si>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</si>
  <si>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</si>
  <si>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</si>
  <si>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</si>
  <si>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</si>
  <si>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</si>
  <si>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</si>
  <si>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</si>
  <si>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</si>
  <si>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</si>
  <si>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</si>
  <si>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</si>
  <si>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</si>
  <si>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</si>
  <si>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</si>
  <si>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</si>
  <si>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</si>
  <si>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</si>
  <si>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</si>
  <si>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</si>
  <si>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</si>
  <si>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</si>
  <si>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</si>
  <si>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</si>
  <si>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</si>
  <si>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</si>
  <si>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</si>
  <si>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</si>
  <si>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</si>
  <si>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</si>
  <si>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</si>
  <si>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</si>
  <si>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</si>
  <si>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</si>
  <si>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</si>
  <si>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</si>
  <si>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</si>
  <si>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</si>
  <si>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</si>
  <si>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</si>
  <si>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</si>
  <si>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</si>
  <si>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</si>
  <si>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</si>
  <si>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</si>
  <si>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</si>
  <si>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</si>
  <si>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</si>
  <si>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</si>
  <si>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</si>
  <si>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</si>
  <si>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</si>
  <si>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</si>
  <si>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</si>
  <si>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</si>
  <si>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</si>
  <si>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</si>
  <si>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</si>
  <si>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</si>
  <si>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</si>
  <si>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</si>
  <si>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</si>
  <si>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</si>
  <si>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</si>
  <si>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</si>
  <si>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</si>
  <si>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</si>
  <si>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</si>
  <si>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</si>
  <si>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</si>
  <si>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</si>
  <si>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</si>
  <si>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</si>
  <si>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</si>
  <si>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</si>
  <si>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</si>
  <si>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</si>
  <si>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</si>
  <si>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</si>
  <si>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</si>
  <si>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</si>
  <si>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</si>
  <si>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</si>
  <si>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</si>
  <si>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</si>
  <si>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</si>
  <si>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</si>
  <si>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</si>
  <si>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</si>
  <si>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</si>
  <si>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</si>
  <si>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</si>
  <si>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</si>
  <si>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</si>
  <si>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</si>
  <si>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</si>
  <si>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</si>
  <si>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</si>
  <si>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</si>
  <si>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</si>
  <si>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</si>
  <si>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</si>
  <si>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</si>
  <si>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</si>
  <si>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</si>
  <si>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</si>
  <si>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</si>
  <si>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</si>
  <si>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</si>
  <si>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</si>
  <si>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</si>
  <si>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</si>
  <si>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</si>
  <si>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</si>
  <si>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</si>
  <si>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</si>
  <si>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</si>
  <si>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</si>
  <si>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</si>
  <si>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</si>
  <si>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</si>
  <si>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</si>
  <si>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</si>
  <si>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</si>
  <si>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</si>
  <si>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</si>
  <si>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</si>
  <si>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</si>
  <si>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</si>
  <si>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</si>
  <si>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</si>
  <si>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</si>
  <si>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</si>
  <si>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</si>
  <si>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</si>
  <si>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</si>
  <si>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</si>
  <si>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</si>
  <si>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</si>
  <si>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</si>
  <si>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</si>
  <si>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</si>
  <si>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</si>
  <si>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</si>
  <si>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</si>
  <si>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</si>
  <si>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</si>
  <si>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</si>
  <si>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</si>
  <si>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</si>
  <si>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</si>
  <si>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</si>
  <si>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</si>
  <si>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</si>
  <si>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</si>
  <si>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</si>
  <si>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</si>
  <si>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</si>
  <si>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</si>
  <si>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</si>
  <si>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</si>
  <si>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</si>
  <si>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</si>
  <si>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</si>
  <si>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</si>
  <si>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</si>
  <si>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</si>
  <si>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</si>
  <si>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</si>
  <si>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</si>
  <si>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</si>
  <si>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</si>
  <si>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</si>
  <si>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</si>
  <si>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</si>
  <si>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</si>
  <si>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</si>
  <si>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</si>
  <si>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</si>
  <si>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</si>
  <si>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</si>
  <si>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</si>
  <si>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</si>
  <si>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</si>
  <si>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</si>
  <si>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</si>
  <si>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</si>
  <si>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</si>
  <si>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</si>
  <si>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</si>
  <si>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</si>
  <si>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</si>
  <si>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</si>
  <si>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</si>
  <si>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</si>
  <si>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</si>
  <si>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</si>
  <si>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</si>
  <si>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</si>
  <si>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</si>
  <si>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</si>
  <si>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</si>
  <si>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</si>
  <si>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</si>
  <si>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</si>
  <si>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</si>
  <si>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</si>
  <si>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</si>
  <si>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</si>
  <si>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</si>
  <si>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</si>
  <si>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</si>
  <si>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</si>
  <si>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</si>
  <si>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</si>
  <si>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</si>
  <si>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</si>
  <si>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</si>
  <si>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</si>
  <si>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</si>
  <si>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</si>
  <si>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</si>
  <si>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</si>
  <si>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</si>
  <si>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</si>
  <si>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</si>
  <si>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</si>
  <si>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</si>
  <si>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</si>
  <si>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</si>
  <si>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</si>
  <si>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</si>
  <si>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</si>
  <si>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</si>
  <si>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</si>
  <si>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</si>
  <si>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</si>
  <si>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</si>
  <si>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</si>
  <si>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</si>
  <si>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</si>
  <si>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</si>
  <si>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</si>
  <si>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</si>
  <si>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</si>
  <si>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</si>
  <si>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</si>
  <si>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</si>
  <si>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</si>
  <si>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</si>
  <si>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</si>
  <si>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</si>
  <si>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</si>
  <si>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</si>
  <si>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</si>
  <si>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</si>
  <si>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</si>
  <si>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</si>
  <si>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</si>
  <si>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</si>
  <si>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</si>
  <si>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</si>
  <si>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</si>
  <si>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</si>
  <si>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</si>
  <si>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</si>
  <si>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</si>
  <si>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</si>
  <si>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</si>
  <si>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</si>
  <si>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</si>
  <si>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</si>
  <si>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</si>
  <si>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</si>
  <si>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</si>
  <si>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</si>
  <si>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</si>
  <si>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</si>
  <si>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</si>
  <si>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</si>
  <si>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</si>
  <si>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</si>
  <si>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</si>
  <si>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</si>
  <si>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</si>
  <si>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</si>
  <si>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</si>
  <si>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</si>
  <si>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</si>
  <si>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</si>
  <si>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</si>
  <si>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</si>
  <si>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</si>
  <si>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</si>
  <si>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</si>
  <si>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</si>
  <si>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</si>
  <si>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</si>
  <si>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</si>
  <si>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</si>
  <si>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</si>
  <si>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</si>
  <si>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</si>
  <si>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</si>
  <si>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</si>
  <si>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</si>
  <si>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</si>
  <si>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</si>
  <si>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</si>
  <si>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</si>
  <si>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</si>
  <si>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</si>
  <si>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</si>
  <si>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</si>
  <si>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</si>
  <si>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</si>
  <si>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</si>
  <si>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</si>
  <si>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</si>
  <si>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</si>
  <si>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</si>
  <si>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</si>
  <si>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</si>
  <si>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</si>
  <si>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</si>
  <si>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</si>
  <si>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</si>
  <si>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</si>
  <si>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</si>
  <si>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</si>
  <si>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</si>
  <si>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</si>
  <si>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</si>
  <si>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</si>
  <si>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</si>
  <si>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</si>
  <si>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</si>
  <si>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</si>
  <si>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</si>
  <si>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</si>
  <si>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</si>
  <si>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</si>
  <si>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</si>
  <si>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</si>
  <si>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</si>
  <si>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</si>
  <si>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</si>
  <si>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</si>
  <si>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</si>
  <si>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</si>
  <si>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</si>
  <si>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</si>
  <si>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</si>
  <si>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</si>
  <si>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</si>
  <si>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</si>
  <si>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</si>
  <si>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</si>
  <si>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</si>
  <si>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</si>
  <si>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</si>
  <si>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</si>
  <si>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</si>
  <si>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</si>
  <si>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</si>
  <si>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</si>
  <si>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</si>
  <si>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</si>
  <si>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</si>
  <si>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</si>
  <si>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</si>
  <si>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</si>
  <si>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</si>
  <si>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</si>
  <si>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</si>
  <si>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</si>
  <si>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</si>
  <si>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</si>
  <si>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</si>
  <si>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</si>
  <si>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</si>
  <si>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</si>
  <si>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</si>
  <si>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</si>
  <si>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</si>
  <si>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</si>
  <si>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</si>
  <si>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</si>
  <si>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</si>
  <si>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</si>
  <si>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</si>
  <si>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</si>
  <si>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</si>
  <si>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</si>
  <si>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</si>
  <si>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</si>
  <si>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</si>
  <si>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</si>
  <si>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</si>
  <si>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</si>
  <si>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</si>
  <si>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</si>
  <si>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</si>
  <si>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</si>
  <si>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</si>
  <si>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</si>
  <si>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</si>
  <si>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</si>
  <si>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</si>
  <si>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</si>
  <si>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</si>
  <si>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</si>
  <si>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</si>
  <si>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</si>
  <si>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</si>
  <si>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</si>
  <si>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</si>
  <si>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</si>
  <si>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</si>
  <si>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</si>
  <si>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</si>
  <si>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</si>
  <si>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</si>
  <si>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</si>
  <si>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</si>
  <si>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</si>
  <si>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</si>
  <si>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</si>
  <si>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</si>
  <si>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</si>
  <si>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</si>
  <si>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</si>
  <si>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</si>
  <si>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</si>
  <si>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</si>
  <si>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</si>
  <si>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</si>
  <si>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</si>
  <si>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</si>
  <si>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</si>
  <si>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</si>
  <si>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</si>
  <si>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</si>
  <si>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</si>
  <si>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</si>
  <si>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</si>
  <si>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</si>
  <si>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</si>
  <si>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</si>
  <si>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</si>
  <si>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</si>
  <si>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</si>
  <si>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</si>
  <si>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</si>
  <si>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</si>
  <si>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</si>
  <si>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</si>
  <si>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</si>
  <si>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</si>
  <si>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</si>
  <si>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</si>
  <si>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</si>
  <si>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</si>
  <si>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</si>
  <si>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</si>
  <si>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</si>
  <si>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</si>
  <si>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</si>
  <si>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</si>
  <si>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</si>
  <si>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</si>
  <si>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</si>
  <si>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</si>
  <si>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</si>
  <si>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</si>
  <si>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</si>
  <si>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</si>
  <si>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</si>
  <si>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</si>
  <si>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</si>
  <si>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</si>
  <si>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</si>
  <si>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</si>
  <si>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</si>
  <si>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</si>
  <si>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</si>
  <si>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</si>
  <si>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</si>
  <si>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</si>
  <si>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</si>
  <si>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</si>
  <si>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</si>
  <si>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</si>
  <si>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</si>
  <si>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</si>
  <si>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</si>
  <si>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</si>
  <si>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</si>
  <si>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</si>
  <si>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</si>
  <si>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</si>
  <si>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</si>
  <si>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</si>
  <si>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</si>
  <si>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</si>
  <si>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</si>
  <si>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</si>
  <si>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</si>
  <si>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</si>
  <si>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</si>
  <si>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</si>
  <si>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</si>
  <si>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</si>
  <si>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</si>
  <si>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</si>
  <si>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</si>
  <si>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</si>
  <si>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</si>
  <si>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</si>
  <si>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</si>
  <si>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</si>
  <si>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</si>
  <si>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</si>
  <si>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</si>
  <si>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</si>
  <si>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</si>
  <si>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</si>
  <si>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</si>
  <si>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</si>
  <si>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</si>
  <si>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</si>
  <si>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</si>
  <si>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</si>
  <si>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</si>
  <si>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</si>
  <si>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</si>
  <si>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</si>
  <si>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</si>
  <si>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</si>
  <si>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</si>
  <si>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</si>
  <si>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</si>
  <si>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</si>
  <si>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</si>
  <si>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</si>
  <si>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</si>
  <si>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</si>
  <si>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</si>
  <si>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</si>
  <si>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</si>
  <si>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</si>
  <si>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</si>
  <si>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</si>
  <si>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</si>
  <si>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</si>
  <si>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</si>
  <si>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</si>
  <si>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</si>
  <si>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</si>
  <si>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</si>
  <si>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</si>
  <si>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</si>
  <si>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</si>
  <si>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</si>
  <si>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</si>
  <si>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</si>
  <si>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</si>
  <si>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</si>
  <si>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</si>
  <si>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</si>
  <si>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</si>
  <si>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</si>
  <si>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</si>
  <si>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</si>
  <si>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</si>
  <si>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</si>
  <si>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</si>
  <si>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</si>
  <si>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</si>
  <si>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</si>
  <si>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</si>
  <si>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</si>
  <si>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</si>
  <si>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</si>
  <si>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</si>
  <si>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</si>
  <si>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</si>
  <si>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</si>
  <si>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</si>
  <si>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</si>
  <si>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</si>
  <si>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</si>
  <si>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</si>
  <si>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</si>
  <si>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</si>
  <si>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</si>
  <si>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</si>
  <si>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</si>
  <si>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</si>
  <si>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</si>
  <si>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</si>
  <si>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</si>
  <si>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</si>
  <si>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</si>
  <si>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</si>
  <si>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</si>
  <si>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</si>
  <si>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</si>
  <si>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</si>
  <si>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</si>
  <si>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</si>
  <si>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</si>
  <si>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</si>
  <si>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</si>
  <si>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</si>
  <si>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</si>
  <si>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</si>
  <si>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</si>
  <si>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</si>
  <si>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</si>
  <si>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</si>
  <si>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</si>
  <si>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</si>
  <si>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</si>
  <si>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</si>
  <si>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</si>
  <si>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</si>
  <si>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</si>
  <si>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</si>
  <si>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</si>
  <si>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</si>
  <si>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</si>
  <si>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</si>
  <si>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</si>
  <si>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</si>
  <si>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</si>
  <si>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</si>
  <si>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</si>
  <si>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</si>
  <si>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</si>
  <si>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</si>
  <si>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</si>
  <si>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</si>
  <si>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</si>
  <si>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</si>
  <si>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</si>
  <si>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</si>
  <si>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</si>
  <si>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</si>
  <si>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</si>
  <si>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</si>
  <si>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</si>
  <si>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</si>
  <si>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</si>
  <si>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</si>
  <si>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</si>
  <si>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</si>
  <si>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</si>
  <si>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</si>
  <si>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</si>
  <si>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</si>
  <si>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</si>
  <si>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</si>
  <si>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</si>
  <si>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</si>
  <si>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</si>
  <si>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</si>
  <si>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</si>
  <si>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</si>
  <si>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</si>
  <si>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</si>
  <si>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</si>
  <si>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</si>
  <si>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</si>
  <si>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</si>
  <si>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</si>
  <si>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</si>
  <si>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</si>
  <si>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</si>
  <si>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</si>
  <si>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</si>
  <si>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</si>
  <si>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</si>
  <si>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</si>
  <si>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</si>
  <si>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</si>
  <si>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</si>
  <si>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</si>
  <si>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</si>
  <si>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</si>
  <si>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</si>
  <si>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</si>
  <si>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</si>
  <si>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</si>
  <si>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</si>
  <si>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</si>
  <si>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</si>
  <si>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</si>
  <si>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</si>
  <si>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</si>
  <si>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</si>
  <si>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</si>
  <si>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</si>
  <si>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</si>
  <si>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</si>
  <si>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</si>
  <si>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</si>
  <si>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</si>
  <si>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</si>
  <si>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</si>
  <si>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</si>
  <si>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</si>
  <si>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</si>
  <si>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</si>
  <si>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</si>
  <si>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</si>
  <si>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</si>
  <si>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</si>
  <si>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</si>
  <si>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</si>
  <si>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</si>
  <si>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</si>
  <si>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</si>
  <si>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</si>
  <si>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</si>
  <si>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</si>
  <si>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</si>
  <si>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</si>
  <si>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</si>
  <si>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</si>
  <si>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</si>
  <si>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</si>
  <si>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</si>
  <si>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</si>
  <si>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</si>
  <si>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</si>
  <si>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</si>
  <si>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</si>
  <si>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</si>
  <si>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</si>
  <si>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</si>
  <si>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</si>
  <si>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</si>
  <si>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</si>
  <si>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</si>
  <si>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</si>
  <si>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</si>
  <si>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</si>
  <si>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</si>
  <si>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</si>
  <si>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</si>
  <si>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</si>
  <si>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</si>
  <si>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</si>
  <si>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</si>
  <si>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</si>
  <si>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</si>
  <si>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</si>
  <si>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</si>
  <si>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</si>
  <si>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</si>
  <si>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</si>
  <si>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</si>
  <si>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</si>
  <si>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</si>
  <si>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</si>
  <si>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</si>
  <si>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</si>
  <si>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</si>
  <si>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</si>
  <si>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</si>
  <si>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</si>
  <si>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</si>
  <si>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</si>
  <si>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</si>
  <si>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</si>
  <si>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</si>
  <si>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</si>
  <si>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</si>
  <si>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</si>
  <si>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</si>
  <si>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</si>
  <si>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</si>
  <si>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</si>
  <si>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</si>
  <si>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</si>
  <si>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</si>
  <si>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</si>
  <si>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</si>
  <si>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</si>
  <si>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</si>
  <si>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</si>
  <si>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</si>
  <si>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</si>
  <si>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</si>
  <si>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</si>
  <si>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</si>
  <si>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</si>
  <si>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</si>
  <si>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</si>
  <si>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</si>
  <si>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</si>
  <si>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</si>
  <si>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</si>
  <si>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</si>
  <si>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</si>
  <si>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</si>
  <si>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</si>
  <si>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</si>
  <si>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</si>
  <si>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</si>
  <si>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</si>
  <si>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</si>
  <si>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</si>
  <si>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</si>
  <si>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</si>
  <si>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</si>
  <si>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</si>
  <si>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</si>
  <si>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</si>
  <si>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</si>
  <si>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</si>
  <si>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</si>
  <si>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</si>
  <si>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</si>
  <si>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</si>
  <si>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</si>
  <si>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</si>
  <si>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</si>
  <si>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</si>
  <si>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</si>
  <si>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</si>
  <si>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</si>
  <si>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</si>
  <si>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</si>
  <si>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</si>
  <si>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</si>
  <si>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</si>
  <si>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</si>
  <si>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</si>
  <si>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</si>
  <si>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</si>
  <si>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</si>
  <si>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</si>
  <si>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</si>
  <si>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</si>
  <si>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</si>
  <si>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</si>
  <si>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</si>
  <si>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</si>
  <si>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</si>
  <si>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</si>
  <si>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</si>
  <si>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</si>
  <si>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</si>
  <si>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</si>
  <si>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</si>
  <si>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</si>
  <si>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</si>
  <si>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</si>
  <si>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</si>
  <si>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</si>
  <si>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</si>
  <si>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</si>
  <si>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</si>
  <si>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</si>
  <si>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</si>
  <si>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</si>
  <si>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</si>
  <si>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</si>
  <si>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</si>
  <si>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</si>
  <si>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</si>
  <si>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</si>
  <si>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</si>
  <si>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</si>
  <si>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</si>
  <si>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</si>
  <si>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</si>
  <si>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</si>
  <si>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</si>
  <si>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</si>
  <si>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</si>
  <si>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</si>
  <si>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</si>
  <si>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</si>
  <si>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</si>
  <si>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</si>
  <si>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</si>
  <si>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</si>
  <si>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</si>
  <si>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</si>
  <si>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</si>
  <si>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</si>
  <si>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</si>
  <si>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</si>
  <si>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</si>
  <si>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</si>
  <si>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</si>
  <si>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</si>
  <si>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</si>
  <si>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</si>
  <si>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</si>
  <si>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</si>
  <si>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</si>
  <si>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</si>
  <si>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</si>
  <si>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</si>
  <si>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</si>
  <si>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</si>
  <si>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</si>
  <si>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</si>
  <si>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</si>
  <si>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</si>
  <si>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</si>
  <si>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</si>
  <si>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</si>
  <si>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</si>
  <si>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</si>
  <si>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</si>
  <si>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</si>
  <si>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</si>
  <si>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</si>
  <si>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</si>
  <si>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</si>
  <si>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</si>
  <si>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</si>
  <si>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</si>
  <si>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</si>
  <si>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</si>
  <si>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</si>
  <si>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</si>
  <si>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</si>
  <si>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</si>
  <si>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</si>
  <si>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</si>
  <si>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</si>
  <si>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</si>
  <si>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</si>
  <si>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</si>
  <si>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</si>
  <si>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</si>
  <si>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</si>
  <si>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</si>
  <si>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</si>
  <si>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</si>
  <si>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</si>
  <si>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</si>
  <si>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</si>
  <si>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</si>
  <si>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</si>
  <si>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</si>
  <si>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</si>
  <si>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</si>
  <si>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</si>
  <si>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</si>
  <si>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</si>
  <si>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</si>
  <si>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</si>
  <si>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</si>
  <si>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</si>
  <si>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</si>
  <si>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</si>
  <si>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</si>
  <si>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</si>
  <si>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</si>
  <si>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</si>
  <si>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</si>
  <si>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</si>
  <si>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</si>
  <si>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</si>
  <si>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</si>
  <si>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</si>
  <si>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</si>
  <si>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</si>
  <si>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</si>
  <si>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</si>
  <si>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</si>
  <si>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</si>
  <si>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</si>
  <si>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</si>
  <si>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</si>
  <si>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</si>
  <si>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</si>
  <si>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</si>
  <si>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</si>
  <si>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</si>
  <si>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</si>
  <si>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</si>
  <si>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</si>
  <si>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</si>
  <si>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</si>
  <si>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</si>
  <si>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</si>
  <si>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</si>
  <si>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</si>
  <si>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</si>
  <si>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</si>
  <si>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</si>
  <si>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</si>
  <si>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</si>
  <si>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</si>
  <si>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</si>
  <si>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</si>
  <si>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</si>
  <si>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</si>
  <si>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</si>
  <si>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</si>
  <si>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</si>
  <si>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</si>
  <si>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</si>
  <si>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</si>
  <si>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</si>
  <si>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</si>
  <si>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</si>
  <si>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</si>
  <si>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</si>
  <si>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</si>
  <si>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</si>
  <si>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</si>
  <si>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</si>
  <si>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</si>
  <si>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</si>
  <si>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</si>
  <si>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</si>
  <si>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</si>
  <si>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</si>
  <si>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</si>
  <si>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</si>
  <si>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</si>
  <si>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</si>
  <si>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</si>
  <si>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</si>
  <si>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</si>
  <si>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</si>
  <si>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</si>
  <si>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</si>
  <si>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</si>
  <si>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</si>
  <si>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</si>
  <si>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</si>
  <si>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</si>
  <si>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</si>
  <si>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</si>
  <si>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</si>
  <si>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</si>
  <si>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</si>
  <si>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</si>
  <si>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</si>
  <si>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</si>
  <si>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</si>
  <si>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</si>
  <si>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</si>
  <si>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</si>
  <si>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</si>
  <si>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</si>
  <si>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</si>
  <si>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</si>
  <si>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</si>
  <si>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</si>
  <si>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</si>
  <si>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</si>
  <si>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</si>
  <si>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</si>
  <si>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</si>
  <si>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</si>
  <si>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</si>
  <si>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</si>
  <si>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</si>
  <si>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</si>
  <si>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</si>
  <si>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</si>
  <si>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</si>
  <si>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</si>
  <si>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</si>
  <si>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</si>
  <si>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</si>
  <si>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</si>
  <si>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</si>
  <si>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</si>
  <si>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</si>
  <si>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</si>
  <si>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</si>
  <si>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</si>
  <si>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</si>
  <si>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</si>
  <si>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</si>
  <si>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</si>
  <si>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</si>
  <si>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</si>
  <si>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</si>
  <si>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</si>
  <si>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</si>
  <si>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</si>
  <si>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</si>
  <si>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</si>
  <si>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</si>
  <si>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</si>
  <si>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</si>
  <si>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</si>
  <si>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</si>
  <si>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</si>
  <si>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</si>
  <si>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</si>
  <si>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</si>
  <si>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</si>
  <si>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</si>
  <si>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</si>
  <si>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</si>
  <si>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</si>
  <si>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</si>
  <si>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</si>
  <si>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</si>
  <si>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</si>
  <si>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</si>
  <si>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</si>
  <si>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</si>
  <si>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</si>
  <si>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</si>
  <si>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</si>
  <si>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</si>
  <si>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</si>
  <si>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</si>
  <si>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</si>
  <si>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</si>
  <si>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</si>
  <si>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</si>
  <si>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</si>
  <si>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</si>
  <si>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</si>
  <si>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</si>
  <si>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</si>
  <si>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</si>
  <si>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</si>
  <si>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</si>
  <si>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</si>
  <si>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</si>
  <si>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</si>
  <si>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</si>
  <si>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</si>
  <si>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</si>
  <si>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</si>
  <si>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</si>
  <si>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</si>
  <si>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</si>
  <si>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</si>
  <si>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</si>
  <si>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</si>
  <si>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</si>
  <si>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</si>
  <si>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</si>
  <si>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</si>
  <si>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</si>
  <si>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</si>
  <si>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</si>
  <si>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</si>
  <si>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</si>
  <si>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</si>
  <si>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</si>
  <si>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</si>
  <si>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</si>
  <si>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</si>
  <si>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</si>
  <si>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</si>
  <si>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</si>
  <si>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</si>
  <si>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</si>
  <si>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</si>
  <si>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</si>
  <si>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</si>
  <si>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</si>
  <si>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</si>
  <si>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</si>
  <si>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</si>
  <si>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</si>
  <si>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</si>
  <si>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</si>
  <si>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</si>
  <si>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</si>
  <si>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</si>
  <si>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</si>
  <si>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</si>
  <si>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</si>
  <si>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</si>
  <si>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</si>
  <si>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</si>
  <si>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</si>
  <si>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</si>
  <si>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</si>
  <si>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</si>
  <si>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</si>
  <si>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</si>
  <si>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</si>
  <si>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</si>
  <si>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</si>
  <si>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</si>
  <si>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</si>
  <si>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</si>
  <si>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</si>
  <si>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</si>
  <si>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</si>
  <si>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</si>
  <si>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</si>
  <si>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</si>
  <si>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</si>
  <si>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</si>
  <si>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</si>
  <si>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</si>
  <si>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</si>
  <si>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</si>
  <si>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</si>
  <si>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</si>
  <si>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</si>
  <si>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</si>
  <si>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</si>
  <si>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</si>
  <si>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</si>
  <si>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</si>
  <si>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</si>
  <si>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</si>
  <si>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</si>
  <si>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</si>
  <si>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</si>
  <si>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</si>
  <si>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</si>
  <si>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</si>
  <si>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</si>
  <si>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</si>
  <si>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</si>
  <si>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</si>
  <si>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</si>
  <si>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</si>
  <si>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</si>
  <si>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</si>
  <si>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</si>
  <si>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</si>
  <si>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</si>
  <si>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</si>
  <si>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</si>
  <si>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</si>
  <si>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</si>
  <si>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</si>
  <si>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</si>
  <si>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</si>
  <si>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</si>
  <si>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</si>
  <si>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</si>
  <si>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</si>
  <si>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</si>
  <si>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</si>
  <si>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</si>
  <si>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</si>
  <si>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</si>
  <si>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</si>
  <si>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</si>
  <si>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</si>
  <si>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</si>
  <si>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</si>
  <si>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</si>
  <si>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</si>
  <si>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</si>
  <si>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</si>
  <si>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</si>
  <si>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</si>
  <si>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</si>
  <si>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</si>
  <si>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</si>
  <si>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</si>
  <si>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</si>
  <si>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</si>
  <si>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</si>
  <si>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</si>
  <si>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</si>
  <si>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</si>
  <si>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</si>
  <si>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</si>
  <si>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</si>
  <si>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</si>
  <si>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</si>
  <si>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</si>
  <si>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</si>
  <si>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</si>
  <si>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</si>
  <si>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</si>
  <si>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</si>
  <si>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</si>
  <si>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</si>
  <si>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</si>
  <si>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</si>
  <si>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</si>
  <si>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</si>
  <si>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</si>
  <si>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</si>
  <si>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</si>
  <si>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</si>
  <si>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</si>
  <si>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</si>
  <si>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</si>
  <si>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</si>
  <si>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</si>
  <si>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</si>
  <si>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</si>
  <si>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</si>
  <si>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</si>
  <si>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</si>
  <si>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</si>
  <si>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</si>
  <si>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</si>
  <si>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</si>
  <si>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</si>
  <si>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</si>
  <si>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</si>
  <si>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</si>
  <si>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</si>
  <si>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</si>
  <si>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</si>
  <si>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</si>
  <si>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</si>
  <si>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</si>
  <si>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</si>
  <si>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</si>
  <si>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</si>
  <si>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</si>
  <si>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</si>
  <si>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</si>
  <si>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</si>
  <si>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</si>
  <si>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</si>
  <si>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</si>
  <si>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</si>
  <si>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</si>
  <si>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</si>
  <si>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</si>
  <si>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</si>
  <si>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</si>
  <si>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</si>
  <si>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</si>
  <si>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</si>
  <si>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</si>
  <si>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</si>
  <si>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</si>
  <si>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</si>
  <si>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</si>
  <si>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</si>
  <si>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</si>
  <si>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</si>
  <si>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</si>
  <si>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</si>
  <si>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</si>
  <si>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</si>
  <si>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</si>
  <si>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</si>
  <si>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</si>
  <si>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</si>
  <si>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</si>
  <si>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</si>
  <si>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</si>
  <si>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</si>
  <si>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</si>
  <si>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</si>
  <si>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</si>
  <si>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</si>
  <si>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</si>
  <si>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</si>
  <si>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</si>
  <si>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</si>
  <si>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</si>
  <si>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</si>
  <si>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</si>
  <si>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</si>
  <si>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</si>
  <si>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</si>
  <si>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</si>
  <si>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</si>
  <si>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</si>
  <si>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</si>
  <si>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</si>
  <si>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</si>
  <si>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</si>
  <si>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</si>
  <si>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</si>
  <si>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</si>
  <si>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</si>
  <si>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</si>
  <si>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</si>
  <si>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</si>
  <si>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</si>
  <si>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</si>
  <si>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</si>
  <si>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</si>
  <si>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</si>
  <si>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</si>
  <si>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</si>
  <si>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</si>
  <si>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</si>
  <si>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</si>
  <si>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</si>
  <si>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</si>
  <si>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</si>
  <si>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</si>
  <si>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</si>
  <si>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</si>
  <si>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</si>
  <si>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</si>
  <si>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</si>
  <si>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</si>
  <si>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</si>
  <si>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</si>
  <si>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</si>
  <si>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</si>
  <si>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</si>
  <si>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</si>
  <si>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</si>
  <si>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</si>
  <si>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</si>
  <si>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</si>
  <si>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</si>
  <si>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</si>
  <si>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</si>
  <si>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</si>
  <si>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</si>
  <si>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</si>
  <si>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</si>
  <si>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</si>
  <si>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</si>
  <si>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</si>
  <si>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</si>
  <si>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</si>
  <si>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</si>
  <si>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</si>
  <si>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</si>
  <si>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</si>
  <si>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</si>
  <si>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</si>
  <si>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</si>
  <si>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</si>
  <si>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</si>
  <si>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</si>
  <si>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</si>
  <si>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</si>
  <si>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</si>
  <si>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</si>
  <si>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</si>
  <si>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</si>
  <si>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</si>
  <si>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</si>
  <si>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</si>
  <si>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</si>
  <si>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</si>
  <si>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</si>
  <si>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</si>
  <si>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</si>
  <si>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</si>
  <si>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</si>
  <si>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</si>
  <si>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</si>
  <si>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</si>
  <si>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</si>
  <si>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</si>
  <si>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</si>
  <si>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</si>
  <si>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</si>
  <si>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</si>
  <si>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</si>
  <si>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</si>
  <si>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</si>
  <si>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</si>
  <si>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</si>
  <si>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</si>
  <si>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</si>
  <si>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</si>
  <si>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</si>
  <si>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</si>
  <si>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</si>
  <si>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</si>
  <si>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</si>
  <si>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</si>
  <si>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</si>
  <si>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</si>
  <si>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</si>
  <si>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</si>
  <si>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</si>
  <si>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</si>
  <si>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</si>
  <si>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</si>
  <si>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</si>
  <si>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</si>
  <si>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</si>
  <si>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</si>
  <si>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</si>
  <si>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</si>
  <si>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</si>
  <si>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</si>
  <si>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</si>
  <si>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</si>
  <si>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</si>
  <si>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</si>
  <si>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</si>
  <si>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</si>
  <si>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</si>
  <si>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</si>
  <si>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</si>
  <si>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</si>
  <si>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</si>
  <si>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</si>
  <si>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</si>
  <si>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</si>
  <si>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</si>
  <si>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</si>
  <si>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</si>
  <si>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</si>
  <si>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</si>
  <si>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</si>
  <si>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</si>
  <si>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</si>
  <si>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</si>
  <si>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</si>
  <si>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</si>
  <si>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</si>
  <si>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</si>
  <si>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</si>
  <si>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</si>
  <si>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</si>
  <si>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</si>
  <si>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</si>
  <si>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</si>
  <si>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</si>
  <si>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</si>
  <si>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</si>
  <si>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</si>
  <si>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</si>
  <si>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</si>
  <si>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</si>
  <si>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</si>
  <si>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</si>
  <si>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</si>
  <si>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</si>
  <si>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</si>
  <si>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</si>
  <si>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</si>
  <si>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</si>
  <si>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</si>
  <si>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</si>
  <si>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</si>
  <si>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</si>
  <si>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</si>
  <si>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</si>
  <si>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</si>
  <si>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</si>
  <si>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</si>
  <si>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</si>
  <si>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</si>
  <si>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</si>
  <si>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</si>
  <si>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</si>
  <si>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</si>
  <si>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</si>
  <si>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</si>
  <si>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</si>
  <si>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</si>
  <si>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</si>
  <si>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</si>
  <si>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</si>
  <si>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</si>
  <si>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</si>
  <si>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</si>
  <si>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</si>
  <si>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</si>
  <si>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</si>
  <si>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</si>
  <si>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</si>
  <si>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</si>
  <si>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</si>
  <si>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</si>
  <si>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</si>
  <si>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</si>
  <si>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</si>
  <si>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</si>
  <si>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</si>
  <si>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</si>
  <si>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</si>
  <si>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</si>
  <si>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</si>
  <si>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</si>
  <si>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</si>
  <si>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</si>
  <si>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</si>
  <si>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</si>
  <si>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</si>
  <si>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</si>
  <si>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</si>
  <si>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</si>
  <si>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</si>
  <si>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</si>
  <si>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</si>
  <si>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</si>
  <si>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</si>
  <si>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</si>
  <si>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</si>
  <si>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</si>
  <si>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</si>
  <si>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</si>
  <si>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</si>
  <si>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</si>
  <si>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</si>
  <si>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</si>
  <si>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</si>
  <si>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</si>
  <si>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</si>
  <si>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</si>
  <si>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</si>
  <si>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</si>
  <si>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</si>
  <si>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</si>
  <si>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</si>
  <si>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</si>
  <si>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</si>
  <si>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</si>
  <si>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</si>
  <si>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</si>
  <si>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</si>
  <si>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</si>
  <si>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</si>
  <si>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</si>
  <si>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</si>
  <si>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</si>
  <si>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</si>
  <si>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</si>
  <si>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</si>
  <si>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</si>
  <si>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</si>
  <si>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</si>
  <si>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</si>
  <si>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</si>
  <si>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</si>
  <si>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</si>
  <si>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</si>
  <si>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</si>
  <si>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</si>
  <si>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</si>
  <si>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</si>
  <si>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</si>
  <si>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</si>
  <si>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</si>
  <si>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</si>
  <si>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</si>
  <si>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</si>
  <si>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</si>
  <si>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</si>
  <si>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</si>
  <si>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</si>
  <si>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</si>
  <si>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</si>
  <si>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</si>
  <si>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</si>
  <si>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</si>
  <si>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</si>
  <si>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</si>
  <si>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</si>
  <si>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</si>
  <si>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</si>
  <si>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</si>
  <si>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</si>
  <si>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</si>
  <si>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</si>
  <si>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</si>
  <si>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</si>
  <si>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</si>
  <si>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</si>
  <si>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</si>
  <si>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</si>
  <si>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</si>
  <si>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</si>
  <si>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</si>
  <si>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</si>
  <si>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</si>
  <si>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</si>
  <si>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</si>
  <si>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</si>
  <si>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</si>
  <si>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</si>
  <si>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</si>
  <si>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</si>
  <si>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</si>
  <si>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</si>
  <si>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</si>
  <si>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</si>
  <si>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</si>
  <si>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</si>
  <si>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</si>
  <si>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</si>
  <si>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</si>
  <si>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</si>
  <si>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</si>
  <si>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</si>
  <si>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</si>
  <si>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</si>
  <si>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</si>
  <si>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</si>
  <si>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</si>
  <si>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</si>
  <si>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</si>
  <si>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</si>
  <si>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</si>
  <si>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</si>
  <si>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</si>
  <si>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</si>
  <si>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</si>
  <si>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</si>
  <si>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</si>
  <si>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</si>
  <si>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</si>
  <si>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</si>
  <si>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</si>
  <si>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</si>
  <si>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</si>
  <si>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</si>
  <si>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</si>
  <si>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</si>
  <si>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</si>
  <si>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</si>
  <si>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</si>
  <si>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</si>
  <si>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</si>
  <si>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</si>
  <si>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</si>
  <si>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</si>
  <si>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</si>
  <si>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</si>
  <si>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</si>
  <si>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</si>
  <si>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</si>
  <si>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</si>
  <si>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</si>
  <si>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</si>
  <si>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</si>
  <si>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</si>
  <si>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</si>
  <si>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</si>
  <si>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</si>
  <si>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</si>
  <si>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</si>
  <si>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</si>
  <si>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</si>
  <si>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</si>
  <si>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</si>
  <si>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</si>
  <si>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</si>
  <si>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</si>
  <si>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</si>
  <si>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</si>
  <si>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</si>
  <si>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</si>
  <si>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</si>
  <si>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</si>
  <si>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</si>
  <si>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</si>
  <si>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</si>
  <si>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</si>
  <si>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</si>
  <si>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</si>
  <si>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</si>
  <si>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</si>
  <si>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</si>
  <si>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</si>
  <si>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</si>
  <si>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</si>
  <si>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</si>
  <si>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</si>
  <si>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</si>
  <si>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</si>
  <si>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</si>
  <si>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</si>
  <si>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</si>
  <si>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</si>
  <si>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</si>
  <si>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</si>
  <si>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</si>
  <si>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</si>
  <si>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</si>
  <si>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</si>
  <si>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</si>
  <si>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</si>
  <si>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</si>
  <si>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</si>
  <si>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</si>
  <si>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</si>
  <si>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</si>
  <si>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</si>
  <si>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</si>
  <si>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</si>
  <si>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</si>
  <si>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</si>
  <si>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</si>
  <si>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</si>
  <si>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</si>
  <si>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</si>
  <si>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</si>
  <si>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</si>
  <si>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</si>
  <si>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</si>
  <si>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</si>
  <si>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</si>
  <si>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</si>
  <si>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</si>
  <si>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</si>
  <si>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</si>
  <si>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</si>
  <si>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</si>
  <si>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</si>
  <si>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</si>
  <si>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</si>
  <si>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</si>
  <si>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</si>
  <si>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</si>
  <si>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</si>
  <si>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</si>
  <si>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</si>
  <si>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</si>
  <si>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</si>
  <si>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</si>
  <si>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</si>
  <si>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</si>
  <si>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</si>
  <si>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</si>
  <si>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</si>
  <si>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</si>
  <si>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</si>
  <si>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</si>
  <si>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</si>
  <si>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</si>
  <si>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</si>
  <si>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</si>
  <si>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</si>
  <si>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</si>
  <si>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</si>
  <si>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</si>
  <si>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</si>
  <si>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</si>
  <si>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</si>
  <si>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</si>
  <si>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</si>
  <si>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</si>
  <si>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</si>
  <si>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</si>
  <si>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</si>
  <si>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</si>
  <si>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</si>
  <si>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</si>
  <si>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</si>
  <si>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</si>
  <si>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</si>
  <si>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</si>
  <si>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</si>
  <si>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</si>
  <si>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</si>
  <si>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</si>
  <si>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</si>
  <si>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</si>
  <si>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</si>
  <si>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</si>
  <si>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</si>
  <si>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</si>
  <si>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</si>
  <si>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</si>
  <si>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</si>
  <si>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</si>
  <si>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</si>
  <si>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</si>
  <si>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</si>
  <si>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</si>
  <si>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</si>
  <si>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</si>
  <si>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</si>
  <si>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</si>
  <si>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</si>
  <si>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</si>
  <si>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</si>
  <si>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</si>
  <si>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</si>
  <si>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</si>
  <si>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</si>
  <si>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</si>
  <si>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</si>
  <si>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</si>
  <si>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</si>
  <si>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</si>
  <si>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</si>
  <si>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</si>
  <si>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</si>
  <si>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</si>
  <si>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</si>
  <si>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</si>
  <si>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</si>
  <si>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</si>
  <si>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</si>
  <si>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</si>
  <si>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</si>
  <si>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</si>
  <si>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</si>
  <si>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</si>
  <si>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</si>
  <si>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</si>
  <si>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</si>
  <si>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</si>
  <si>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</si>
  <si>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</si>
  <si>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</si>
  <si>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</si>
  <si>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</si>
  <si>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</si>
  <si>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</si>
  <si>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</si>
  <si>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</si>
  <si>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</si>
  <si>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</si>
  <si>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</si>
  <si>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</si>
  <si>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</si>
  <si>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</si>
  <si>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</si>
  <si>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</si>
  <si>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</si>
  <si>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</si>
  <si>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</si>
  <si>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</si>
  <si>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</si>
  <si>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</si>
  <si>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</si>
  <si>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</si>
  <si>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</si>
  <si>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</si>
  <si>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</si>
  <si>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</si>
  <si>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</si>
  <si>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</si>
  <si>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</si>
  <si>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</si>
  <si>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</si>
  <si>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</si>
  <si>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</si>
  <si>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</si>
  <si>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</si>
  <si>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</si>
  <si>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</si>
  <si>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</si>
  <si>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</si>
  <si>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</si>
  <si>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</si>
  <si>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</si>
  <si>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</si>
  <si>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</si>
  <si>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</si>
  <si>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</si>
  <si>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</si>
  <si>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</si>
  <si>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</si>
  <si>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</si>
  <si>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</si>
  <si>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</si>
  <si>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</si>
  <si>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</si>
  <si>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</si>
  <si>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</si>
  <si>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</si>
  <si>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</si>
  <si>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</si>
  <si>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</si>
  <si>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</si>
  <si>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</si>
  <si>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</si>
  <si>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</si>
  <si>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</si>
  <si>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</si>
  <si>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</si>
  <si>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</si>
  <si>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</si>
  <si>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</si>
  <si>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</si>
  <si>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</si>
  <si>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</si>
  <si>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</si>
  <si>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</si>
  <si>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</si>
  <si>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</si>
  <si>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</si>
  <si>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</si>
  <si>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</si>
  <si>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</si>
  <si>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</si>
  <si>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</si>
  <si>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</si>
  <si>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</si>
  <si>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</si>
  <si>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</si>
  <si>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</si>
  <si>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</si>
  <si>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</si>
  <si>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</si>
  <si>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</si>
  <si>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</si>
  <si>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</si>
  <si>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</si>
  <si>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</si>
  <si>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</si>
  <si>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</si>
  <si>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</si>
  <si>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</si>
  <si>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</si>
  <si>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</si>
  <si>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</si>
  <si>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</si>
  <si>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</si>
  <si>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</si>
  <si>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</si>
  <si>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</si>
  <si>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</si>
  <si>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</si>
  <si>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</si>
  <si>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</si>
  <si>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</si>
  <si>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</si>
  <si>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</si>
  <si>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</si>
  <si>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</si>
  <si>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</si>
  <si>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</si>
  <si>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</si>
  <si>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</si>
  <si>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</si>
  <si>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</si>
  <si>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</si>
  <si>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</si>
  <si>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</si>
  <si>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</si>
  <si>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</si>
  <si>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</si>
  <si>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</si>
  <si>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</si>
  <si>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</si>
  <si>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</si>
  <si>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</si>
  <si>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</si>
  <si>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</si>
  <si>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</si>
  <si>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</si>
  <si>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</si>
  <si>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</si>
  <si>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</si>
  <si>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</si>
  <si>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</si>
  <si>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</si>
  <si>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</si>
  <si>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</si>
  <si>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</si>
  <si>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</si>
  <si>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</si>
  <si>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</si>
  <si>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</si>
  <si>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</si>
  <si>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</si>
  <si>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</si>
  <si>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</si>
  <si>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</si>
  <si>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</si>
  <si>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</si>
  <si>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</si>
  <si>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</si>
  <si>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</si>
  <si>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</si>
  <si>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</si>
  <si>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</si>
  <si>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</si>
  <si>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</si>
  <si>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</si>
  <si>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</si>
  <si>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</si>
  <si>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</si>
  <si>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</si>
  <si>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</si>
  <si>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</si>
  <si>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</si>
  <si>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</si>
  <si>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</si>
  <si>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</si>
  <si>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</si>
  <si>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</si>
  <si>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</si>
  <si>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</si>
  <si>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</si>
  <si>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</si>
  <si>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</si>
  <si>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</si>
  <si>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</si>
  <si>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</si>
  <si>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</si>
  <si>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</si>
  <si>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</si>
  <si>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</si>
  <si>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</si>
  <si>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</si>
  <si>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</si>
  <si>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</si>
  <si>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</si>
  <si>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</si>
  <si>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</si>
  <si>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</si>
  <si>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</si>
  <si>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</si>
  <si>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</si>
  <si>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</si>
  <si>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</si>
  <si>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</si>
  <si>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</si>
  <si>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</si>
  <si>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</si>
  <si>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</si>
  <si>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</si>
  <si>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</si>
  <si>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</si>
  <si>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</si>
  <si>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</si>
  <si>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</si>
  <si>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</si>
  <si>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</si>
  <si>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</si>
  <si>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</si>
  <si>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</si>
  <si>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</si>
  <si>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</si>
  <si>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</si>
  <si>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</si>
  <si>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</si>
  <si>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</si>
  <si>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</si>
  <si>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</si>
  <si>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</si>
  <si>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</si>
  <si>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</si>
  <si>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</si>
  <si>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</si>
  <si>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</si>
  <si>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</si>
  <si>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</si>
  <si>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</si>
  <si>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</si>
  <si>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</si>
  <si>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</si>
  <si>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</si>
  <si>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</si>
  <si>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</si>
  <si>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</si>
  <si>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</si>
  <si>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</si>
  <si>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</si>
  <si>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</si>
  <si>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</si>
  <si>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</si>
  <si>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</si>
  <si>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</si>
  <si>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</si>
  <si>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</si>
  <si>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</si>
  <si>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</si>
  <si>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</si>
  <si>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</si>
  <si>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</si>
  <si>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</si>
  <si>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</si>
  <si>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</si>
  <si>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</si>
  <si>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</si>
  <si>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</si>
  <si>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</si>
  <si>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</si>
  <si>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</si>
  <si>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</si>
  <si>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</si>
  <si>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</si>
  <si>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</si>
  <si>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</si>
  <si>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</si>
  <si>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</si>
  <si>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</si>
  <si>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</si>
  <si>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</si>
  <si>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</si>
  <si>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</si>
  <si>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</si>
  <si>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</si>
  <si>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</si>
  <si>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</si>
  <si>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</si>
  <si>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</si>
  <si>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</si>
  <si>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</si>
  <si>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</si>
  <si>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</si>
  <si>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</si>
  <si>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</si>
  <si>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</si>
  <si>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</si>
  <si>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</si>
  <si>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</si>
  <si>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</si>
  <si>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</si>
  <si>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</si>
  <si>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</si>
  <si>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</si>
  <si>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</si>
  <si>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</si>
  <si>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</si>
  <si>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</si>
  <si>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</si>
  <si>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</si>
  <si>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</si>
  <si>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</si>
  <si>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</si>
  <si>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</si>
  <si>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</si>
  <si>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</si>
  <si>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</si>
  <si>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</si>
  <si>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</si>
  <si>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</si>
  <si>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</si>
  <si>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</si>
  <si>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</si>
  <si>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</si>
  <si>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</si>
  <si>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</si>
  <si>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</si>
  <si>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</si>
  <si>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</si>
  <si>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</si>
  <si>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</si>
  <si>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</si>
  <si>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</si>
  <si>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</si>
  <si>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</si>
  <si>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</si>
  <si>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</si>
  <si>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</si>
  <si>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</si>
  <si>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</si>
  <si>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</si>
  <si>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</si>
  <si>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</si>
  <si>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</si>
  <si>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</si>
  <si>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</si>
  <si>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</si>
  <si>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</si>
  <si>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</si>
  <si>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</si>
  <si>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</si>
  <si>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</si>
  <si>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</si>
  <si>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</si>
  <si>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</si>
  <si>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</si>
  <si>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</si>
  <si>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</si>
  <si>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</si>
  <si>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</si>
  <si>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</si>
  <si>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</si>
  <si>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</si>
  <si>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</si>
  <si>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</si>
  <si>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</si>
  <si>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</si>
  <si>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</si>
  <si>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</si>
  <si>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</si>
  <si>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</si>
  <si>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</si>
  <si>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</si>
  <si>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</si>
  <si>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</si>
  <si>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</si>
  <si>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</si>
  <si>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</si>
  <si>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</si>
  <si>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</si>
  <si>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</si>
  <si>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</si>
  <si>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</si>
  <si>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</si>
  <si>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</si>
  <si>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</si>
  <si>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</si>
  <si>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</si>
  <si>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</si>
  <si>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</si>
  <si>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</si>
  <si>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</si>
  <si>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</si>
  <si>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</si>
  <si>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</si>
  <si>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</si>
  <si>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</si>
  <si>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</si>
  <si>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</si>
  <si>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</si>
  <si>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</si>
  <si>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</si>
  <si>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</si>
  <si>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</si>
  <si>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</si>
  <si>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</si>
  <si>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</si>
  <si>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</si>
  <si>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</si>
  <si>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</si>
  <si>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</si>
  <si>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</si>
  <si>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</si>
  <si>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</si>
  <si>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</si>
  <si>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</si>
  <si>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</si>
  <si>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</si>
  <si>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</si>
  <si>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</si>
  <si>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</si>
  <si>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</si>
  <si>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</si>
  <si>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</si>
  <si>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</si>
  <si>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</si>
  <si>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</si>
  <si>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</si>
  <si>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</si>
  <si>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</si>
  <si>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</si>
  <si>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</si>
  <si>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</si>
  <si>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</si>
  <si>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</si>
  <si>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</si>
  <si>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</si>
  <si>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</si>
  <si>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</si>
  <si>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</si>
  <si>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</si>
  <si>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</si>
  <si>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</si>
  <si>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</si>
  <si>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</si>
  <si>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</si>
  <si>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</si>
  <si>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</si>
  <si>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</si>
  <si>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</si>
  <si>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</si>
  <si>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</si>
  <si>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</si>
  <si>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</si>
  <si>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</si>
  <si>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</si>
  <si>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</si>
  <si>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</si>
  <si>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</si>
  <si>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</si>
  <si>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</si>
  <si>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</si>
  <si>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</si>
  <si>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</si>
  <si>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</si>
  <si>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</si>
  <si>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</si>
  <si>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</si>
  <si>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</si>
  <si>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</si>
  <si>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</si>
  <si>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</si>
  <si>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</si>
  <si>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</si>
  <si>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</si>
  <si>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</si>
  <si>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</si>
  <si>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</si>
  <si>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</si>
  <si>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</si>
  <si>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</si>
  <si>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</si>
  <si>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</si>
  <si>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</si>
  <si>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</si>
  <si>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</si>
  <si>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</si>
  <si>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</si>
  <si>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</si>
  <si>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</si>
  <si>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</si>
  <si>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</si>
  <si>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</si>
  <si>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</si>
  <si>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</si>
  <si>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</si>
  <si>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</si>
  <si>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</si>
  <si>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</si>
  <si>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</si>
  <si>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</si>
  <si>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</si>
  <si>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</si>
  <si>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</si>
  <si>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</si>
  <si>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</si>
  <si>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</si>
  <si>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</si>
  <si>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</si>
  <si>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</si>
  <si>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</si>
  <si>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</si>
  <si>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</si>
  <si>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</si>
  <si>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</si>
  <si>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</si>
  <si>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</si>
  <si>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</si>
  <si>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</si>
  <si>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</si>
  <si>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</si>
  <si>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</si>
  <si>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</si>
  <si>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</si>
  <si>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</si>
  <si>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</si>
  <si>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</si>
  <si>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</si>
  <si>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</si>
  <si>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</si>
  <si>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</si>
  <si>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</si>
  <si>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</si>
  <si>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</si>
  <si>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</si>
  <si>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</si>
  <si>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</si>
  <si>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</si>
  <si>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</si>
  <si>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</si>
  <si>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</si>
  <si>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</si>
  <si>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</si>
  <si>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</si>
  <si>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</si>
  <si>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</si>
  <si>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</si>
  <si>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</si>
  <si>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</si>
  <si>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</si>
  <si>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</si>
  <si>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</si>
  <si>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</si>
  <si>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</si>
  <si>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</si>
  <si>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</si>
  <si>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</si>
  <si>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</si>
  <si>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</si>
  <si>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</si>
  <si>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</si>
  <si>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</si>
  <si>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</si>
  <si>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</si>
  <si>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</si>
  <si>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</si>
  <si>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</si>
  <si>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</si>
  <si>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</si>
  <si>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</si>
  <si>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</si>
  <si>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</si>
  <si>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</si>
  <si>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</si>
  <si>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</si>
  <si>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</si>
  <si>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</si>
  <si>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</si>
  <si>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</si>
  <si>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</si>
  <si>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</si>
  <si>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</si>
  <si>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</si>
  <si>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</si>
  <si>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</si>
  <si>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</si>
  <si>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</si>
  <si>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</si>
  <si>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</si>
  <si>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</si>
  <si>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</si>
  <si>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</si>
  <si>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</si>
  <si>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</si>
  <si>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</si>
  <si>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</si>
  <si>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</si>
  <si>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</si>
  <si>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</si>
  <si>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</si>
  <si>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</si>
  <si>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</si>
  <si>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</si>
  <si>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</si>
  <si>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</si>
  <si>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</si>
  <si>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</si>
  <si>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</si>
  <si>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</si>
  <si>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</si>
  <si>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</si>
  <si>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</si>
  <si>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</si>
  <si>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</si>
  <si>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</si>
  <si>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</si>
  <si>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</si>
  <si>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</si>
  <si>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</si>
  <si>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</si>
  <si>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</si>
  <si>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</si>
  <si>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</si>
  <si>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</si>
  <si>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</si>
  <si>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</si>
  <si>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</si>
  <si>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</si>
  <si>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</si>
  <si>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</si>
  <si>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</si>
  <si>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</si>
  <si>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</si>
  <si>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</si>
  <si>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</si>
  <si>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</si>
  <si>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</si>
  <si>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</si>
  <si>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</si>
  <si>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</si>
  <si>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</si>
  <si>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</si>
  <si>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</si>
  <si>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</si>
  <si>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</si>
  <si>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</si>
  <si>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</si>
  <si>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</si>
  <si>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</si>
  <si>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</si>
  <si>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</si>
  <si>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</si>
  <si>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</si>
  <si>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</si>
  <si>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</si>
  <si>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</si>
  <si>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</si>
  <si>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</si>
  <si>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</si>
  <si>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</si>
  <si>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</si>
  <si>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</si>
  <si>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</si>
  <si>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</si>
  <si>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</si>
  <si>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</si>
  <si>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</si>
  <si>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</si>
  <si>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</si>
  <si>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</si>
  <si>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</si>
  <si>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</si>
  <si>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</si>
  <si>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</si>
  <si>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</si>
  <si>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</si>
  <si>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</si>
  <si>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</si>
  <si>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</si>
  <si>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</si>
  <si>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</si>
  <si>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</si>
  <si>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</si>
  <si>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</si>
  <si>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</si>
  <si>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</si>
  <si>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</si>
  <si>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</si>
  <si>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</si>
  <si>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</si>
  <si>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</si>
  <si>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</si>
  <si>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</si>
  <si>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</si>
  <si>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</si>
  <si>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</si>
  <si>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</si>
  <si>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</si>
  <si>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</si>
  <si>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</si>
  <si>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</si>
  <si>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</si>
  <si>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</si>
  <si>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</si>
  <si>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</si>
  <si>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</si>
  <si>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</si>
  <si>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</si>
  <si>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</si>
  <si>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</si>
  <si>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</si>
  <si>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</si>
  <si>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</si>
  <si>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</si>
  <si>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</si>
  <si>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</si>
  <si>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</si>
  <si>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</si>
  <si>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</si>
  <si>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</si>
  <si>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</si>
  <si>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</si>
  <si>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</si>
  <si>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</si>
  <si>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</si>
  <si>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</si>
  <si>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</si>
  <si>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</si>
  <si>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</si>
  <si>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</si>
  <si>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</si>
  <si>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</si>
  <si>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</si>
  <si>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</si>
  <si>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</si>
  <si>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</si>
  <si>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</si>
  <si>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</si>
  <si>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</si>
  <si>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</si>
  <si>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</si>
  <si>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</si>
  <si>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</si>
  <si>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</si>
  <si>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</si>
  <si>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</si>
  <si>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</si>
  <si>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</si>
  <si>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</si>
  <si>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</si>
  <si>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</si>
  <si>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</si>
  <si>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</si>
  <si>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</si>
  <si>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</si>
  <si>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</si>
  <si>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</si>
  <si>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</si>
  <si>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</si>
  <si>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</si>
  <si>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</si>
  <si>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</si>
  <si>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</si>
  <si>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</si>
  <si>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</si>
  <si>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</si>
  <si>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</si>
  <si>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</si>
  <si>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</si>
  <si>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</si>
  <si>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</si>
  <si>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</si>
  <si>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</si>
  <si>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</si>
  <si>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</si>
  <si>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</si>
  <si>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</si>
  <si>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</si>
  <si>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</si>
  <si>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</si>
  <si>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</si>
  <si>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</si>
  <si>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</si>
  <si>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</si>
  <si>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</si>
  <si>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</si>
  <si>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</si>
  <si>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</si>
  <si>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</si>
  <si>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</si>
  <si>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</si>
  <si>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</si>
  <si>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</si>
  <si>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</si>
  <si>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</si>
  <si>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</si>
  <si>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</si>
  <si>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</si>
  <si>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</si>
  <si>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</si>
  <si>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</si>
  <si>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</si>
  <si>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</si>
  <si>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</si>
  <si>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</si>
  <si>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</si>
  <si>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</si>
  <si>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</si>
  <si>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</si>
  <si>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</si>
  <si>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</si>
  <si>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</si>
  <si>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</si>
  <si>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</si>
  <si>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</si>
  <si>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</si>
  <si>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</si>
  <si>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</si>
  <si>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</si>
  <si>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</si>
  <si>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</si>
  <si>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</si>
  <si>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</si>
  <si>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</si>
  <si>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</si>
  <si>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</si>
  <si>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</si>
  <si>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</si>
  <si>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</si>
  <si>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</si>
  <si>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</si>
  <si>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</si>
  <si>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</si>
  <si>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</si>
  <si>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</si>
  <si>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</si>
  <si>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</si>
  <si>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</si>
  <si>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</si>
  <si>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</si>
  <si>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</si>
  <si>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</si>
  <si>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</si>
  <si>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</si>
  <si>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</si>
  <si>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</si>
  <si>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</si>
  <si>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</si>
  <si>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</si>
  <si>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</si>
  <si>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</si>
  <si>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</si>
  <si>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</si>
  <si>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</si>
  <si>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</si>
  <si>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</si>
  <si>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</si>
  <si>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</si>
  <si>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</si>
  <si>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</si>
  <si>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</si>
  <si>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</si>
  <si>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</si>
  <si>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</si>
  <si>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</si>
  <si>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</si>
  <si>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</si>
  <si>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</si>
  <si>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</si>
  <si>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</si>
  <si>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</si>
  <si>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</si>
  <si>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</si>
  <si>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</si>
  <si>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</si>
  <si>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</si>
  <si>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</si>
  <si>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</si>
  <si>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</si>
  <si>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</si>
  <si>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</si>
  <si>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</si>
  <si>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</si>
  <si>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</si>
  <si>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</si>
  <si>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</si>
  <si>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</si>
  <si>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</si>
  <si>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</si>
  <si>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</si>
  <si>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</si>
  <si>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</si>
  <si>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</si>
  <si>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</si>
  <si>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</si>
  <si>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</si>
  <si>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</si>
  <si>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</si>
  <si>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</si>
  <si>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</si>
  <si>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</si>
  <si>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</si>
  <si>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</si>
  <si>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</si>
  <si>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</si>
  <si>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</si>
  <si>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</si>
  <si>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</si>
  <si>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</si>
  <si>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</si>
  <si>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</si>
  <si>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</si>
  <si>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</si>
  <si>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</si>
  <si>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</si>
  <si>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</si>
  <si>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</si>
  <si>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</si>
  <si>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</si>
  <si>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</si>
  <si>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</si>
  <si>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</si>
  <si>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</si>
  <si>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</si>
  <si>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</si>
  <si>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</si>
  <si>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</si>
  <si>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</si>
  <si>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</si>
  <si>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</si>
  <si>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</si>
  <si>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</si>
  <si>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</si>
  <si>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</si>
  <si>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</si>
  <si>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</si>
  <si>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</si>
  <si>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</si>
  <si>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</si>
  <si>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</si>
  <si>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</si>
  <si>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</si>
  <si>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</si>
  <si>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</si>
  <si>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</si>
  <si>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</si>
  <si>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</si>
  <si>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</si>
  <si>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</si>
  <si>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</si>
  <si>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</si>
  <si>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</si>
  <si>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</si>
  <si>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</si>
  <si>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</si>
  <si>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</si>
  <si>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</si>
  <si>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</si>
  <si>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</si>
  <si>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</si>
  <si>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</si>
  <si>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</si>
  <si>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</si>
  <si>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</si>
  <si>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</si>
  <si>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</si>
  <si>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</si>
  <si>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</si>
  <si>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</si>
  <si>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</si>
  <si>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</si>
  <si>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</si>
  <si>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</si>
  <si>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</si>
  <si>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</si>
  <si>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</si>
  <si>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</si>
  <si>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</si>
  <si>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</si>
  <si>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</si>
  <si>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</si>
  <si>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</si>
  <si>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</si>
  <si>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</si>
  <si>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</si>
  <si>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</si>
  <si>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</si>
  <si>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</si>
  <si>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</si>
  <si>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</si>
  <si>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</si>
  <si>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</si>
  <si>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</si>
  <si>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</si>
  <si>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</si>
  <si>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</si>
  <si>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</si>
  <si>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</si>
  <si>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</si>
  <si>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</si>
  <si>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</si>
  <si>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</si>
  <si>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</si>
  <si>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</si>
  <si>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</si>
  <si>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</si>
  <si>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</si>
  <si>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</si>
  <si>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</si>
  <si>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</si>
  <si>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</si>
  <si>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</si>
  <si>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</si>
  <si>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</si>
  <si>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</si>
  <si>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</si>
  <si>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</si>
  <si>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</si>
  <si>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</si>
  <si>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</si>
  <si>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</si>
  <si>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</si>
  <si>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</si>
  <si>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</si>
  <si>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</si>
  <si>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</si>
  <si>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</si>
  <si>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</si>
  <si>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</si>
  <si>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</si>
  <si>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</si>
  <si>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</si>
  <si>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</si>
  <si>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</si>
  <si>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</si>
  <si>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</si>
  <si>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</si>
  <si>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</si>
  <si>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</si>
  <si>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</si>
  <si>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</si>
  <si>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</si>
  <si>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</si>
  <si>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</si>
  <si>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</si>
  <si>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</si>
  <si>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</si>
  <si>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</si>
  <si>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</si>
  <si>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</si>
  <si>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</si>
  <si>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</si>
  <si>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</si>
  <si>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</si>
  <si>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</si>
  <si>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</si>
  <si>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</si>
  <si>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</si>
  <si>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</si>
  <si>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</si>
  <si>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</si>
  <si>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</si>
  <si>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</si>
  <si>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</si>
  <si>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</si>
  <si>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</si>
  <si>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</si>
  <si>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</si>
  <si>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</si>
  <si>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</si>
  <si>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</si>
  <si>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</si>
  <si>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</si>
  <si>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</si>
  <si>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</si>
  <si>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</si>
  <si>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</si>
  <si>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</si>
  <si>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</si>
  <si>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</si>
  <si>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</si>
  <si>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</si>
  <si>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</si>
  <si>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</si>
  <si>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</si>
  <si>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</si>
  <si>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</si>
  <si>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</si>
  <si>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</si>
  <si>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</si>
  <si>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</si>
  <si>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</si>
  <si>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</si>
  <si>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</si>
  <si>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</si>
  <si>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</si>
  <si>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</si>
  <si>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</si>
  <si>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</si>
  <si>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</si>
  <si>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</si>
  <si>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</si>
  <si>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</si>
  <si>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</si>
  <si>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</si>
  <si>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</si>
  <si>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</si>
  <si>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</si>
  <si>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</si>
  <si>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</si>
  <si>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</si>
  <si>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</si>
  <si>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</si>
  <si>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</si>
  <si>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</si>
  <si>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</si>
  <si>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</si>
  <si>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</si>
  <si>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</si>
  <si>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</si>
  <si>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</si>
  <si>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</si>
  <si>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</si>
  <si>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</si>
  <si>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</si>
  <si>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</si>
  <si>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</si>
  <si>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</si>
  <si>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</si>
  <si>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</si>
  <si>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</si>
  <si>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</si>
  <si>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</si>
  <si>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</si>
  <si>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</si>
  <si>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</si>
  <si>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</si>
  <si>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</si>
  <si>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</si>
  <si>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</si>
  <si>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</si>
  <si>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</si>
  <si>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</si>
  <si>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</si>
  <si>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</si>
  <si>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</si>
  <si>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</si>
  <si>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</si>
  <si>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</si>
  <si>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</si>
  <si>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</si>
  <si>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</si>
  <si>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</si>
  <si>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</si>
  <si>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</si>
  <si>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</si>
  <si>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</si>
  <si>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</si>
  <si>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</si>
  <si>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</si>
  <si>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</si>
  <si>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</si>
  <si>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</si>
  <si>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</si>
  <si>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</si>
  <si>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</si>
  <si>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</si>
  <si>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</si>
  <si>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</si>
  <si>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</si>
  <si>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</si>
  <si>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</si>
  <si>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</si>
  <si>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</si>
  <si>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</si>
  <si>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</si>
  <si>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</si>
  <si>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</si>
  <si>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</si>
  <si>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</si>
  <si>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</si>
  <si>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</si>
  <si>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</si>
  <si>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</si>
  <si>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</si>
  <si>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</si>
  <si>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</si>
  <si>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</si>
  <si>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</si>
  <si>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</si>
  <si>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</si>
  <si>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</si>
  <si>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</si>
  <si>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</si>
  <si>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</si>
  <si>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</si>
  <si>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</si>
  <si>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</si>
  <si>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</si>
  <si>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</si>
  <si>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</si>
  <si>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</si>
  <si>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</si>
  <si>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</si>
  <si>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</si>
  <si>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</si>
  <si>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</si>
  <si>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</si>
  <si>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</si>
  <si>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</si>
  <si>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</si>
  <si>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</si>
  <si>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</si>
  <si>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</si>
  <si>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</si>
  <si>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</si>
  <si>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</si>
  <si>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</si>
  <si>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</si>
  <si>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</si>
  <si>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</si>
  <si>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</si>
  <si>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</si>
  <si>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</si>
  <si>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</si>
  <si>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</si>
  <si>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</si>
  <si>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</si>
  <si>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</si>
  <si>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</si>
  <si>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</si>
  <si>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</si>
  <si>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</si>
  <si>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</si>
  <si>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</si>
  <si>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</si>
  <si>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</si>
  <si>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</si>
  <si>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</si>
  <si>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</si>
  <si>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</si>
  <si>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</si>
  <si>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</si>
  <si>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</si>
  <si>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</si>
  <si>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</si>
  <si>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</si>
  <si>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</si>
  <si>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</si>
  <si>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</si>
  <si>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</si>
  <si>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</si>
  <si>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</si>
  <si>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</si>
  <si>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</si>
  <si>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</si>
  <si>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</si>
  <si>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</si>
  <si>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</si>
  <si>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</si>
  <si>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</si>
  <si>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</si>
  <si>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</si>
  <si>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</si>
  <si>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</si>
  <si>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</si>
  <si>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</si>
  <si>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</si>
  <si>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</si>
  <si>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</si>
  <si>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</si>
  <si>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</si>
  <si>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</si>
  <si>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</si>
  <si>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</si>
  <si>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</si>
  <si>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</si>
  <si>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</si>
  <si>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</si>
  <si>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</si>
  <si>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</si>
  <si>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</si>
  <si>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</si>
  <si>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</si>
  <si>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</si>
  <si>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</si>
  <si>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</si>
  <si>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</si>
  <si>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</si>
  <si>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</si>
  <si>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</si>
  <si>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</si>
  <si>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</si>
  <si>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</si>
  <si>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</si>
  <si>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</si>
  <si>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</si>
  <si>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</si>
  <si>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</si>
  <si>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</si>
  <si>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</si>
  <si>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</si>
  <si>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</si>
  <si>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</si>
  <si>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</si>
  <si>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</si>
  <si>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</si>
  <si>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</si>
  <si>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</si>
  <si>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</si>
  <si>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</si>
  <si>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</si>
  <si>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</si>
  <si>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</si>
  <si>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</si>
  <si>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</si>
  <si>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</si>
  <si>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</si>
  <si>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</si>
  <si>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</si>
  <si>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</si>
  <si>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</si>
  <si>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</si>
  <si>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</si>
  <si>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</si>
  <si>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</si>
  <si>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</si>
  <si>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</si>
  <si>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</si>
  <si>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</si>
  <si>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</si>
  <si>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</si>
  <si>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</si>
  <si>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</si>
  <si>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</si>
  <si>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</si>
  <si>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</si>
  <si>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</si>
  <si>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</si>
  <si>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</si>
  <si>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</si>
  <si>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</si>
  <si>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</si>
  <si>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</si>
  <si>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</si>
  <si>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</si>
  <si>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</si>
  <si>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</si>
  <si>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</si>
  <si>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</si>
  <si>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</si>
  <si>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</si>
  <si>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</si>
  <si>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</si>
  <si>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</si>
  <si>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</si>
  <si>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</si>
  <si>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</si>
  <si>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</si>
  <si>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</si>
  <si>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</si>
  <si>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</si>
  <si>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</si>
  <si>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</si>
  <si>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</si>
  <si>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</si>
  <si>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</si>
  <si>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</si>
  <si>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</si>
  <si>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</si>
  <si>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</si>
  <si>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</si>
  <si>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</si>
  <si>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</si>
  <si>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</si>
  <si>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</si>
  <si>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</si>
  <si>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</si>
  <si>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</si>
  <si>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</si>
  <si>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</si>
  <si>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</si>
  <si>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</si>
  <si>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</si>
  <si>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</si>
  <si>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</si>
  <si>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</si>
  <si>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</si>
  <si>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</si>
  <si>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</si>
  <si>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</si>
  <si>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</si>
  <si>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</si>
  <si>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</si>
  <si>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</si>
  <si>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</si>
  <si>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</si>
  <si>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</si>
  <si>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</si>
  <si>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</si>
  <si>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</si>
  <si>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</si>
  <si>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</si>
  <si>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</si>
  <si>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</si>
  <si>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</si>
  <si>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</si>
  <si>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</si>
  <si>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</si>
  <si>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</si>
  <si>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</si>
  <si>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</si>
  <si>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</si>
  <si>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</si>
  <si>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</si>
  <si>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</si>
  <si>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</si>
  <si>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</si>
  <si>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</si>
  <si>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</si>
  <si>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</si>
  <si>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</si>
  <si>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</si>
  <si>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</si>
  <si>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</si>
  <si>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</si>
  <si>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</si>
  <si>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</si>
  <si>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</si>
  <si>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</si>
  <si>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</si>
  <si>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</si>
  <si>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</si>
  <si>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</si>
  <si>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</si>
  <si>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</si>
  <si>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</si>
  <si>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</si>
  <si>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</si>
  <si>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</si>
  <si>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</si>
  <si>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</si>
  <si>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</si>
  <si>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</si>
  <si>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</si>
  <si>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</si>
  <si>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</si>
  <si>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</si>
  <si>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</si>
  <si>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</si>
  <si>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</si>
  <si>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</si>
  <si>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</si>
  <si>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</si>
  <si>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</si>
  <si>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</si>
  <si>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</si>
  <si>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</si>
  <si>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</si>
  <si>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</si>
  <si>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</si>
  <si>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</si>
  <si>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</si>
  <si>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</si>
  <si>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</si>
  <si>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</si>
  <si>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</si>
  <si>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</si>
  <si>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</si>
  <si>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</si>
  <si>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</si>
  <si>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</si>
  <si>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</si>
  <si>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</si>
  <si>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</si>
  <si>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</si>
  <si>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</si>
  <si>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</si>
  <si>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</si>
  <si>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</si>
  <si>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</si>
  <si>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</si>
  <si>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</si>
  <si>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</si>
  <si>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</si>
  <si>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</si>
  <si>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</si>
  <si>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</si>
  <si>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</si>
  <si>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</si>
  <si>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</si>
  <si>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</si>
  <si>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</si>
  <si>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</si>
  <si>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</si>
  <si>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</si>
  <si>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</si>
  <si>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</si>
  <si>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</si>
  <si>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</si>
  <si>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</si>
  <si>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</si>
  <si>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</si>
  <si>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</si>
  <si>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</si>
  <si>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</si>
  <si>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</si>
  <si>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</si>
  <si>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</si>
  <si>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</si>
  <si>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</si>
  <si>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</si>
  <si>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</si>
  <si>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</si>
  <si>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</si>
  <si>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</si>
  <si>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</si>
  <si>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</si>
  <si>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</si>
  <si>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</si>
  <si>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</si>
  <si>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</si>
  <si>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</si>
  <si>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</si>
  <si>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</si>
  <si>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</si>
  <si>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</si>
  <si>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</si>
  <si>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</si>
  <si>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</si>
  <si>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</si>
  <si>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</si>
  <si>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</si>
  <si>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</si>
  <si>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</si>
  <si>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</si>
  <si>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</si>
  <si>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</si>
  <si>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</si>
  <si>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</si>
  <si>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</si>
  <si>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</si>
  <si>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</si>
  <si>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</si>
  <si>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</si>
  <si>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</si>
  <si>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</si>
  <si>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</si>
  <si>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</si>
  <si>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</si>
  <si>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</si>
  <si>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</si>
  <si>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</si>
  <si>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</si>
  <si>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</si>
  <si>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</si>
  <si>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</si>
  <si>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</si>
  <si>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</si>
  <si>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</si>
  <si>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</si>
  <si>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</si>
  <si>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</si>
  <si>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</si>
  <si>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</si>
  <si>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</si>
  <si>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</si>
  <si>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</si>
  <si>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</si>
  <si>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</si>
  <si>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</si>
  <si>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</si>
  <si>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</si>
  <si>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</si>
  <si>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</si>
  <si>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</si>
  <si>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</si>
  <si>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</si>
  <si>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</si>
  <si>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</si>
  <si>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</si>
  <si>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</si>
  <si>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</si>
  <si>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</si>
  <si>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</si>
  <si>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</si>
  <si>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</si>
  <si>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</si>
  <si>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</si>
  <si>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</si>
  <si>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</si>
  <si>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</si>
  <si>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</si>
  <si>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</si>
  <si>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</si>
  <si>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</si>
  <si>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</si>
  <si>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</si>
  <si>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</si>
  <si>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</si>
  <si>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</si>
  <si>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</si>
  <si>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</si>
  <si>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</si>
  <si>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</si>
  <si>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</si>
  <si>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</si>
  <si>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</si>
  <si>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</si>
  <si>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</si>
  <si>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</si>
  <si>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</si>
  <si>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</si>
  <si>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</si>
  <si>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</si>
  <si>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</si>
  <si>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</si>
  <si>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</si>
  <si>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</si>
  <si>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</si>
  <si>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</si>
  <si>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</si>
  <si>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</si>
  <si>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</si>
  <si>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</si>
  <si>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</si>
  <si>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</si>
  <si>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</si>
  <si>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</si>
  <si>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</si>
  <si>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</si>
  <si>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</si>
  <si>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</si>
  <si>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</si>
  <si>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</si>
  <si>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</si>
  <si>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</si>
  <si>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</si>
  <si>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</si>
  <si>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</si>
  <si>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</si>
  <si>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</si>
  <si>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</si>
  <si>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</si>
  <si>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</si>
  <si>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</si>
  <si>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</si>
  <si>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</si>
  <si>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</si>
  <si>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</si>
  <si>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</si>
  <si>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</si>
  <si>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</si>
  <si>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</si>
  <si>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</si>
  <si>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</si>
  <si>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</si>
  <si>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</si>
  <si>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</si>
  <si>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</si>
  <si>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</si>
  <si>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</si>
  <si>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</si>
  <si>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</si>
  <si>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</si>
  <si>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</si>
  <si>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</si>
  <si>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</si>
  <si>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</si>
  <si>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</si>
  <si>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</si>
  <si>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</si>
  <si>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</si>
  <si>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</si>
  <si>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</si>
  <si>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</si>
  <si>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</si>
  <si>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</si>
  <si>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</si>
  <si>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</si>
  <si>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</si>
  <si>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</si>
  <si>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</si>
  <si>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</si>
  <si>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</si>
  <si>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</si>
  <si>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</si>
  <si>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</si>
  <si>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</si>
  <si>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</si>
  <si>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</si>
  <si>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</si>
  <si>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</si>
  <si>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</si>
  <si>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</si>
  <si>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</si>
  <si>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</si>
  <si>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</si>
  <si>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</si>
  <si>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</si>
  <si>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</si>
  <si>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</si>
  <si>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</si>
  <si>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</si>
  <si>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</si>
  <si>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</si>
  <si>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</si>
  <si>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</si>
  <si>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</si>
  <si>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</si>
  <si>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</si>
  <si>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</si>
  <si>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</si>
  <si>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</si>
  <si>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</si>
  <si>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</si>
  <si>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</si>
  <si>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</si>
  <si>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</si>
  <si>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</si>
  <si>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</si>
  <si>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</si>
  <si>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</si>
  <si>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</si>
  <si>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</si>
  <si>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</si>
  <si>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</si>
  <si>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</si>
  <si>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</si>
  <si>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</si>
  <si>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</si>
  <si>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</si>
  <si>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</si>
  <si>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</si>
  <si>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</si>
  <si>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</si>
  <si>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</si>
  <si>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</si>
  <si>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</si>
  <si>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</si>
  <si>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</si>
  <si>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</si>
  <si>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</si>
  <si>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</si>
  <si>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</si>
  <si>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</si>
  <si>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</si>
  <si>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</si>
  <si>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</si>
  <si>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</si>
  <si>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</si>
  <si>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</si>
  <si>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</si>
  <si>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</si>
  <si>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</si>
  <si>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</si>
  <si>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</si>
  <si>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</si>
  <si>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</si>
  <si>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</si>
  <si>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</si>
  <si>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</si>
  <si>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</si>
  <si>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</si>
  <si>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</si>
  <si>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</si>
  <si>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</si>
  <si>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</si>
  <si>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</si>
  <si>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</si>
  <si>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</si>
  <si>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</si>
  <si>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</si>
  <si>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</si>
  <si>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</si>
  <si>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</si>
  <si>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</si>
  <si>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</si>
  <si>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</si>
  <si>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</si>
  <si>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</si>
  <si>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</si>
  <si>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</si>
  <si>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</si>
  <si>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</si>
  <si>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</si>
  <si>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</si>
  <si>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</si>
  <si>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</si>
  <si>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</si>
  <si>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</si>
  <si>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</si>
  <si>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</si>
  <si>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</si>
  <si>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</si>
  <si>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</si>
  <si>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</si>
  <si>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</si>
  <si>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</si>
  <si>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</si>
  <si>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</si>
  <si>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</si>
  <si>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</si>
  <si>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</si>
  <si>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</si>
  <si>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</si>
  <si>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</si>
  <si>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</si>
  <si>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</si>
  <si>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</si>
  <si>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</si>
  <si>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</si>
  <si>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</si>
  <si>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</si>
  <si>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</si>
  <si>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</si>
  <si>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</si>
  <si>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</si>
  <si>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</si>
  <si>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</si>
  <si>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</si>
  <si>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</si>
  <si>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</si>
  <si>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</si>
  <si>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</si>
  <si>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</si>
  <si>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</si>
  <si>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</si>
  <si>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</si>
  <si>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</si>
  <si>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</si>
  <si>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</si>
  <si>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</si>
  <si>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</si>
  <si>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</si>
  <si>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</si>
  <si>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</si>
  <si>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</si>
  <si>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</si>
  <si>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</si>
  <si>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</si>
  <si>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</si>
  <si>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</si>
  <si>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</si>
  <si>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</si>
  <si>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</si>
  <si>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</si>
  <si>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</si>
  <si>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</si>
  <si>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</si>
  <si>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</si>
  <si>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</si>
  <si>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</si>
  <si>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</si>
  <si>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</si>
  <si>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</si>
  <si>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</si>
  <si>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</si>
  <si>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</si>
  <si>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</si>
  <si>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</si>
  <si>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</si>
  <si>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</si>
  <si>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</si>
  <si>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</si>
  <si>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</si>
  <si>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</si>
  <si>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</si>
  <si>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</si>
  <si>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</si>
  <si>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</si>
  <si>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</si>
  <si>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</si>
  <si>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</si>
  <si>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</si>
  <si>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</si>
  <si>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</si>
  <si>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</si>
  <si>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</si>
  <si>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</si>
  <si>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</si>
  <si>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</si>
  <si>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</si>
  <si>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</si>
  <si>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</si>
  <si>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</si>
  <si>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</si>
  <si>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</si>
  <si>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</si>
  <si>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</si>
  <si>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</si>
  <si>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</si>
  <si>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</si>
  <si>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</si>
  <si>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</si>
  <si>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</si>
  <si>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</si>
  <si>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</si>
  <si>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</si>
  <si>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</si>
  <si>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</si>
  <si>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</si>
  <si>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</si>
  <si>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</si>
  <si>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</si>
  <si>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</si>
  <si>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</si>
  <si>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</si>
  <si>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</si>
  <si>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</si>
  <si>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</si>
  <si>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</si>
  <si>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</si>
  <si>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</si>
  <si>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</si>
  <si>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</si>
  <si>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</si>
  <si>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</si>
  <si>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</si>
  <si>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</si>
  <si>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</si>
  <si>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</si>
  <si>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</si>
  <si>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</si>
  <si>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</si>
  <si>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</si>
  <si>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</si>
  <si>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</si>
  <si>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</si>
  <si>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</si>
  <si>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</si>
  <si>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</si>
  <si>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</si>
  <si>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</si>
  <si>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</si>
  <si>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</si>
  <si>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</si>
  <si>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</si>
  <si>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</si>
  <si>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</si>
  <si>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</si>
  <si>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</si>
  <si>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</si>
  <si>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</si>
  <si>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</si>
  <si>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</si>
  <si>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</si>
  <si>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</si>
  <si>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</si>
  <si>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</si>
  <si>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</si>
  <si>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</si>
  <si>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</si>
  <si>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</si>
  <si>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</si>
  <si>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</si>
  <si>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</si>
  <si>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</si>
  <si>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</si>
  <si>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</si>
  <si>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</si>
  <si>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</si>
  <si>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</si>
  <si>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</si>
  <si>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</si>
  <si>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</si>
  <si>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</si>
  <si>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</si>
  <si>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</si>
  <si>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</si>
  <si>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</si>
  <si>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</si>
  <si>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</si>
  <si>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</si>
  <si>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</si>
  <si>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</si>
  <si>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</si>
  <si>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</si>
  <si>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</si>
  <si>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</si>
  <si>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</si>
  <si>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</si>
  <si>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</si>
  <si>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</si>
  <si>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</si>
  <si>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</si>
  <si>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</si>
  <si>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</si>
  <si>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</si>
  <si>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</si>
  <si>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</si>
  <si>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</si>
  <si>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</si>
  <si>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</si>
  <si>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</si>
  <si>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</si>
  <si>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</si>
  <si>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</si>
  <si>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</si>
  <si>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</si>
  <si>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</si>
  <si>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</si>
  <si>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</si>
  <si>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</si>
  <si>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</si>
  <si>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</si>
  <si>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</si>
  <si>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</si>
  <si>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</si>
  <si>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</si>
  <si>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</si>
  <si>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</si>
  <si>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</si>
  <si>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</si>
  <si>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</si>
  <si>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</si>
  <si>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</si>
  <si>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</si>
  <si>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</si>
  <si>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</si>
  <si>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</si>
  <si>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</si>
  <si>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</si>
  <si>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</si>
  <si>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</si>
  <si>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</si>
  <si>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</si>
  <si>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</si>
  <si>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</si>
  <si>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</si>
  <si>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</si>
  <si>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</si>
  <si>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</si>
  <si>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</si>
  <si>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</si>
  <si>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</si>
  <si>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</si>
  <si>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</si>
  <si>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</si>
  <si>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</si>
  <si>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</si>
  <si>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</si>
  <si>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</si>
  <si>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</si>
  <si>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</si>
  <si>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</si>
  <si>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</si>
  <si>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</si>
  <si>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</si>
  <si>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</si>
  <si>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</si>
  <si>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</si>
  <si>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</si>
  <si>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</si>
  <si>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</si>
  <si>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</si>
  <si>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</si>
  <si>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</si>
  <si>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</si>
  <si>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</si>
  <si>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</si>
  <si>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</si>
  <si>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</si>
  <si>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</si>
  <si>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</si>
  <si>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</si>
  <si>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</si>
  <si>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</si>
  <si>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</si>
  <si>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</si>
  <si>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</si>
  <si>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</si>
  <si>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</si>
  <si>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</si>
  <si>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</si>
  <si>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</si>
  <si>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</si>
  <si>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</si>
  <si>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</si>
  <si>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</si>
  <si>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</si>
  <si>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</si>
  <si>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</si>
  <si>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</si>
  <si>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</si>
  <si>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</si>
  <si>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</si>
  <si>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</si>
  <si>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</si>
  <si>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</si>
  <si>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</si>
  <si>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</si>
  <si>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</si>
  <si>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</si>
  <si>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</si>
  <si>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</si>
  <si>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</si>
  <si>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</si>
  <si>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</si>
  <si>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</si>
  <si>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</si>
  <si>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</si>
  <si>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</si>
  <si>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</si>
  <si>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</si>
  <si>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</si>
  <si>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</si>
  <si>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</si>
  <si>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</si>
  <si>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</si>
  <si>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</si>
  <si>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</si>
  <si>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</si>
  <si>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</si>
  <si>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</si>
  <si>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</si>
  <si>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</si>
  <si>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</si>
  <si>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</si>
  <si>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</si>
  <si>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</si>
  <si>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</si>
  <si>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</si>
  <si>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</si>
  <si>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</si>
  <si>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</si>
  <si>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</si>
  <si>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</si>
  <si>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</si>
  <si>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</si>
  <si>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</si>
  <si>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</si>
  <si>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</si>
  <si>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</si>
  <si>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</si>
  <si>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</si>
  <si>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</si>
  <si>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</si>
  <si>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</si>
  <si>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</si>
  <si>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</si>
  <si>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</si>
  <si>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</si>
  <si>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</si>
  <si>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</si>
  <si>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</si>
  <si>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</si>
  <si>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</si>
  <si>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</si>
  <si>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</si>
  <si>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</si>
  <si>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</si>
  <si>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</si>
  <si>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</si>
  <si>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</si>
  <si>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</si>
  <si>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</si>
  <si>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</si>
  <si>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</si>
  <si>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</si>
  <si>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</si>
  <si>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</si>
  <si>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</si>
  <si>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</si>
  <si>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</si>
  <si>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</si>
  <si>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</si>
  <si>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</si>
  <si>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</si>
  <si>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</si>
  <si>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</si>
  <si>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</si>
  <si>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</si>
  <si>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</si>
  <si>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</si>
  <si>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</si>
  <si>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</si>
  <si>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</si>
  <si>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</si>
  <si>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</si>
  <si>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</si>
  <si>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</si>
  <si>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</si>
  <si>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</si>
  <si>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</si>
  <si>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</si>
  <si>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</si>
  <si>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</si>
  <si>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</si>
  <si>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</si>
  <si>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</si>
  <si>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</si>
  <si>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</si>
  <si>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</si>
  <si>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</si>
  <si>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</si>
  <si>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</si>
  <si>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</si>
  <si>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</si>
  <si>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</si>
  <si>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</si>
  <si>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</si>
  <si>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</si>
  <si>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</si>
  <si>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</si>
  <si>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</si>
  <si>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</si>
  <si>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</si>
  <si>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</si>
  <si>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</si>
  <si>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</si>
  <si>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</si>
  <si>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</si>
  <si>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</si>
  <si>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</si>
  <si>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</si>
  <si>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</si>
  <si>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</si>
  <si>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</si>
  <si>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</si>
  <si>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</si>
  <si>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</si>
  <si>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</si>
  <si>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</si>
  <si>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</si>
  <si>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</si>
  <si>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</si>
  <si>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</si>
  <si>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</si>
  <si>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</si>
  <si>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</si>
  <si>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</si>
  <si>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</si>
  <si>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</si>
  <si>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</si>
  <si>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</si>
  <si>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</si>
  <si>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</si>
  <si>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</si>
  <si>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</si>
  <si>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</si>
  <si>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</si>
  <si>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</si>
  <si>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</si>
  <si>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</si>
  <si>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</si>
  <si>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</si>
  <si>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</si>
  <si>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</si>
  <si>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</si>
  <si>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</si>
  <si>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</si>
  <si>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</si>
  <si>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</si>
  <si>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</si>
  <si>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</si>
  <si>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</si>
  <si>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</si>
  <si>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</si>
  <si>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</si>
  <si>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</si>
  <si>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</si>
  <si>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</si>
  <si>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</si>
  <si>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</si>
  <si>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</si>
  <si>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</si>
  <si>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</si>
  <si>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</si>
  <si>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</si>
  <si>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</si>
  <si>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</si>
  <si>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</si>
  <si>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</si>
  <si>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</si>
  <si>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</si>
  <si>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</si>
  <si>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</si>
  <si>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</si>
  <si>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</si>
  <si>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</si>
  <si>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</si>
  <si>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</si>
  <si>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</si>
  <si>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</si>
  <si>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</si>
  <si>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</si>
  <si>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</si>
  <si>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</si>
  <si>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</si>
  <si>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</si>
  <si>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</si>
  <si>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</si>
  <si>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</si>
  <si>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</si>
  <si>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</si>
  <si>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</si>
  <si>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</si>
  <si>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</si>
  <si>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</si>
  <si>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</si>
  <si>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</si>
  <si>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</si>
  <si>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</si>
  <si>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</si>
  <si>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</si>
  <si>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</si>
  <si>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</si>
  <si>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</si>
  <si>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</si>
  <si>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</si>
  <si>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</si>
  <si>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</si>
  <si>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</si>
  <si>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</si>
  <si>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</si>
  <si>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</si>
  <si>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</si>
  <si>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</si>
  <si>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</si>
  <si>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</si>
  <si>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</si>
  <si>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</si>
  <si>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</si>
  <si>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</si>
  <si>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</si>
  <si>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</si>
  <si>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</si>
  <si>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</si>
  <si>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</si>
  <si>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</si>
  <si>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</si>
  <si>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</si>
  <si>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</si>
  <si>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</si>
  <si>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</si>
  <si>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</si>
  <si>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</si>
  <si>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</si>
  <si>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</si>
  <si>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</si>
  <si>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</si>
  <si>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</si>
  <si>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</si>
  <si>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</si>
  <si>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</si>
  <si>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</si>
  <si>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</si>
  <si>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</si>
  <si>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</si>
  <si>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</si>
  <si>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</si>
  <si>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</si>
  <si>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</si>
  <si>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</si>
  <si>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</si>
  <si>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</si>
  <si>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</si>
  <si>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</si>
  <si>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</si>
  <si>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</si>
  <si>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</si>
  <si>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</si>
  <si>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</si>
  <si>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</si>
  <si>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</si>
  <si>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</si>
  <si>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</si>
  <si>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</si>
  <si>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</si>
  <si>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</si>
  <si>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</si>
  <si>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</si>
  <si>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</si>
  <si>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</si>
  <si>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</si>
  <si>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</si>
  <si>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</si>
  <si>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</si>
  <si>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</si>
  <si>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</si>
  <si>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</si>
  <si>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</si>
  <si>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</si>
  <si>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</si>
  <si>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</si>
  <si>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</si>
  <si>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</si>
  <si>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</si>
  <si>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</si>
  <si>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</si>
  <si>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</si>
  <si>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</si>
  <si>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</si>
  <si>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</si>
  <si>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</si>
  <si>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</si>
  <si>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</si>
  <si>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</si>
  <si>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</si>
  <si>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</si>
  <si>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</si>
  <si>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</si>
  <si>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</si>
  <si>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</si>
  <si>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</si>
  <si>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</si>
  <si>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</si>
  <si>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</si>
  <si>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</si>
  <si>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</si>
  <si>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</si>
  <si>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</si>
  <si>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</si>
  <si>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</si>
  <si>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</si>
  <si>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</si>
  <si>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</si>
  <si>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</si>
  <si>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</si>
  <si>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</si>
  <si>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</si>
  <si>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</si>
  <si>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</si>
  <si>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</si>
  <si>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</si>
  <si>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</si>
  <si>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</si>
  <si>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</si>
  <si>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</si>
  <si>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</si>
  <si>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</si>
  <si>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</si>
  <si>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</si>
  <si>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</si>
  <si>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</si>
  <si>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</si>
  <si>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</si>
  <si>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</si>
  <si>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</si>
  <si>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</si>
  <si>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</si>
  <si>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</si>
  <si>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</si>
  <si>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</si>
  <si>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</si>
  <si>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</si>
  <si>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</si>
  <si>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</si>
  <si>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</si>
  <si>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</si>
  <si>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</si>
  <si>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</si>
  <si>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</si>
  <si>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</si>
  <si>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</si>
  <si>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</si>
  <si>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</si>
  <si>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</si>
  <si>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</si>
  <si>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</si>
  <si>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</si>
  <si>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</si>
  <si>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</si>
  <si>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</si>
  <si>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</si>
  <si>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</si>
  <si>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</si>
  <si>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</si>
  <si>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</si>
  <si>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</si>
  <si>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</si>
  <si>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</si>
  <si>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</si>
  <si>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</si>
  <si>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</si>
  <si>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</si>
  <si>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</si>
  <si>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</si>
  <si>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</si>
  <si>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</si>
  <si>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</si>
  <si>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</si>
  <si>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</si>
  <si>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</si>
  <si>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</si>
  <si>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</si>
  <si>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</si>
  <si>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</si>
  <si>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</si>
  <si>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</si>
  <si>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</si>
  <si>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</si>
  <si>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</si>
  <si>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</si>
  <si>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</si>
  <si>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</si>
  <si>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</si>
  <si>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</si>
  <si>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</si>
  <si>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</si>
  <si>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</si>
  <si>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</si>
  <si>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</si>
  <si>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</si>
  <si>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</si>
  <si>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</si>
  <si>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</si>
  <si>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</si>
  <si>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</si>
  <si>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</si>
  <si>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</si>
  <si>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</si>
  <si>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</si>
  <si>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</si>
  <si>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</si>
  <si>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</si>
  <si>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</si>
  <si>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</si>
  <si>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</si>
  <si>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</si>
  <si>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</si>
  <si>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</si>
  <si>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</si>
  <si>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</si>
  <si>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</si>
  <si>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</si>
  <si>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</si>
  <si>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</si>
  <si>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</si>
  <si>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</si>
  <si>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</si>
  <si>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</si>
  <si>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</si>
  <si>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</si>
  <si>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</si>
  <si>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</si>
  <si>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</si>
  <si>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</si>
  <si>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</si>
  <si>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</si>
  <si>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</si>
  <si>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</si>
  <si>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</si>
  <si>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</si>
  <si>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</si>
  <si>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</si>
  <si>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</si>
  <si>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</si>
  <si>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</si>
  <si>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</si>
  <si>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</si>
  <si>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</si>
  <si>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</si>
  <si>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</si>
  <si>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</si>
  <si>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</si>
  <si>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</si>
  <si>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</si>
  <si>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</si>
  <si>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</si>
  <si>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</si>
  <si>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</si>
  <si>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</si>
  <si>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</si>
  <si>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</si>
  <si>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</si>
  <si>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</si>
  <si>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</si>
  <si>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</si>
  <si>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</si>
  <si>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</si>
  <si>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</si>
  <si>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</si>
  <si>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</si>
  <si>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</si>
  <si>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</si>
  <si>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</si>
  <si>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</si>
  <si>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</si>
  <si>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</si>
  <si>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</si>
  <si>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</si>
  <si>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</si>
  <si>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</si>
  <si>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</si>
  <si>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</si>
  <si>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</si>
  <si>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</si>
  <si>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</si>
  <si>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</si>
  <si>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</si>
  <si>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</si>
  <si>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</si>
  <si>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</si>
  <si>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</si>
  <si>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</si>
  <si>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</si>
  <si>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</si>
  <si>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</si>
  <si>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</si>
  <si>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</si>
  <si>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</si>
  <si>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</si>
  <si>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</si>
  <si>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</si>
  <si>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</si>
  <si>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</si>
  <si>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</si>
  <si>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</si>
  <si>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</si>
  <si>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</si>
  <si>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</si>
  <si>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</si>
  <si>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</si>
  <si>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</si>
  <si>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</si>
  <si>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</si>
  <si>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</si>
  <si>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</si>
  <si>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</si>
  <si>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</si>
  <si>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</si>
  <si>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</si>
  <si>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</si>
  <si>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</si>
  <si>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</si>
  <si>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</si>
  <si>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</si>
  <si>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</si>
  <si>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</si>
  <si>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</si>
  <si>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</si>
  <si>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</si>
  <si>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</si>
  <si>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</si>
  <si>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</si>
  <si>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</si>
  <si>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</si>
  <si>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</si>
  <si>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</si>
  <si>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</si>
  <si>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</si>
  <si>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</si>
  <si>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</si>
  <si>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</si>
  <si>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</si>
  <si>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</si>
  <si>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</si>
  <si>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</si>
  <si>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</si>
  <si>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</si>
  <si>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</si>
  <si>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</si>
  <si>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</si>
  <si>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</si>
  <si>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</si>
  <si>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</si>
  <si>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</si>
  <si>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</si>
  <si>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</si>
  <si>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</si>
  <si>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</si>
  <si>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</si>
  <si>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</si>
  <si>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</si>
  <si>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</si>
  <si>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</si>
  <si>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</si>
  <si>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</si>
  <si>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</si>
  <si>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</si>
  <si>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</si>
  <si>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</si>
  <si>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</si>
  <si>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</si>
  <si>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</si>
  <si>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</si>
  <si>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</si>
  <si>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</si>
  <si>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</si>
  <si>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</si>
  <si>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</si>
  <si>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</si>
  <si>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</si>
  <si>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</si>
  <si>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</si>
  <si>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</si>
  <si>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</si>
  <si>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</si>
  <si>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</si>
  <si>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</si>
  <si>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</si>
  <si>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</si>
  <si>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</si>
  <si>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</si>
  <si>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</si>
  <si>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</si>
  <si>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</si>
  <si>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</si>
  <si>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</si>
  <si>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</si>
  <si>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</si>
  <si>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</si>
  <si>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</si>
  <si>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</si>
  <si>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</si>
  <si>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</si>
  <si>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</si>
  <si>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</si>
  <si>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</si>
  <si>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</si>
  <si>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</si>
  <si>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</si>
  <si>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</si>
  <si>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</si>
  <si>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</si>
  <si>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</si>
  <si>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</si>
  <si>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</si>
  <si>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</si>
  <si>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</si>
  <si>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</si>
  <si>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</si>
  <si>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</si>
  <si>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</si>
  <si>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</si>
  <si>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</si>
  <si>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</si>
  <si>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</si>
  <si>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</si>
  <si>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</si>
  <si>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</si>
  <si>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</si>
  <si>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</si>
  <si>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</si>
  <si>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</si>
  <si>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</si>
  <si>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</si>
  <si>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</si>
  <si>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</si>
  <si>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</si>
  <si>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</si>
  <si>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</si>
  <si>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</si>
  <si>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</si>
  <si>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</si>
  <si>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</si>
  <si>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</si>
  <si>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</si>
  <si>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</si>
  <si>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</si>
  <si>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</si>
  <si>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</si>
  <si>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</si>
  <si>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</si>
  <si>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</si>
  <si>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</si>
  <si>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</si>
  <si>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</si>
  <si>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</si>
  <si>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</si>
  <si>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</si>
  <si>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</si>
  <si>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</si>
  <si>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</si>
  <si>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</si>
  <si>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</si>
  <si>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</si>
  <si>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</si>
  <si>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</si>
  <si>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</si>
  <si>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</si>
  <si>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</si>
  <si>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</si>
  <si>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</si>
  <si>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</si>
  <si>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</si>
  <si>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</si>
  <si>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</si>
  <si>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</si>
  <si>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</si>
  <si>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</si>
  <si>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</si>
  <si>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</si>
  <si>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</si>
  <si>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</si>
  <si>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</si>
  <si>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</si>
  <si>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</si>
  <si>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</si>
  <si>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</si>
  <si>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</si>
  <si>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</si>
  <si>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</si>
  <si>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</si>
  <si>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</si>
  <si>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</si>
  <si>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</si>
  <si>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</si>
  <si>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</si>
  <si>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</si>
  <si>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</si>
  <si>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</si>
  <si>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</si>
  <si>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</si>
  <si>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</si>
  <si>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</si>
  <si>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</si>
  <si>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</si>
  <si>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</si>
  <si>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</si>
  <si>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</si>
  <si>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</si>
  <si>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</si>
  <si>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</si>
  <si>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</si>
  <si>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</si>
  <si>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</si>
  <si>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</si>
  <si>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</si>
  <si>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</si>
  <si>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</si>
  <si>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</si>
  <si>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</si>
  <si>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</si>
  <si>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</si>
  <si>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</si>
  <si>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</si>
  <si>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</si>
  <si>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</si>
  <si>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</si>
  <si>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</si>
  <si>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</si>
  <si>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</si>
  <si>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</si>
  <si>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</si>
  <si>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</si>
  <si>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</si>
  <si>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</si>
  <si>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</si>
  <si>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</si>
  <si>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</si>
  <si>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</si>
  <si>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</si>
  <si>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</si>
  <si>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</si>
  <si>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</si>
  <si>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</si>
  <si>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</si>
  <si>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</si>
  <si>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</si>
  <si>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</si>
  <si>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</si>
  <si>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</si>
  <si>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</si>
  <si>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</si>
  <si>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</si>
  <si>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</si>
  <si>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</si>
  <si>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</si>
  <si>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</si>
  <si>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</si>
  <si>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</si>
  <si>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</si>
  <si>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</si>
  <si>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</si>
  <si>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</si>
  <si>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</si>
  <si>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</si>
  <si>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</si>
  <si>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</si>
  <si>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</si>
  <si>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</si>
  <si>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</si>
  <si>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</si>
  <si>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</si>
  <si>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</si>
  <si>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</si>
  <si>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</si>
  <si>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</si>
  <si>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</si>
  <si>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</si>
  <si>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</si>
  <si>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</si>
  <si>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</si>
  <si>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</si>
  <si>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</si>
  <si>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</si>
  <si>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</si>
  <si>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</si>
  <si>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</si>
  <si>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</si>
  <si>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</si>
  <si>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</si>
  <si>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</si>
  <si>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</si>
  <si>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</si>
  <si>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</si>
  <si>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</si>
  <si>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</si>
  <si>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</si>
  <si>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</si>
  <si>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</si>
  <si>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</si>
  <si>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</si>
  <si>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</si>
  <si>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</si>
  <si>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</si>
  <si>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</si>
  <si>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</si>
  <si>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</si>
  <si>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</si>
  <si>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</si>
  <si>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</si>
  <si>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</si>
  <si>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</si>
  <si>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</si>
  <si>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</si>
  <si>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</si>
  <si>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</si>
  <si>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</si>
  <si>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</si>
  <si>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</si>
  <si>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</si>
  <si>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</si>
  <si>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</si>
  <si>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</si>
  <si>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</si>
  <si>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</si>
  <si>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</si>
  <si>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</si>
  <si>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</si>
  <si>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</si>
  <si>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</si>
  <si>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</si>
  <si>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</si>
  <si>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</si>
  <si>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</si>
  <si>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</si>
  <si>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</si>
  <si>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</si>
  <si>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</si>
  <si>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</si>
  <si>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</si>
  <si>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</si>
  <si>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</si>
  <si>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</si>
  <si>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</si>
  <si>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</si>
  <si>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</si>
  <si>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</si>
  <si>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</si>
  <si>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</si>
  <si>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</si>
  <si>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</si>
  <si>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</si>
  <si>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</si>
  <si>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</si>
  <si>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</si>
  <si>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</si>
  <si>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</si>
  <si>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</si>
  <si>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</si>
  <si>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</si>
  <si>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</si>
  <si>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</si>
  <si>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</si>
  <si>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</si>
  <si>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</si>
  <si>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</si>
  <si>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</si>
  <si>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</si>
  <si>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</si>
  <si>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</si>
  <si>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</si>
  <si>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</si>
  <si>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</si>
  <si>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</si>
  <si>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</si>
  <si>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</si>
  <si>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</si>
  <si>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</si>
  <si>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</si>
  <si>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</si>
  <si>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</si>
  <si>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</si>
  <si>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</si>
  <si>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</si>
  <si>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</si>
  <si>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</si>
  <si>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</si>
  <si>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</si>
  <si>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</si>
  <si>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</si>
  <si>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</si>
  <si>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</si>
  <si>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</si>
  <si>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</si>
  <si>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</si>
  <si>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</si>
  <si>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</si>
  <si>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</si>
  <si>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</si>
  <si>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</si>
  <si>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</si>
  <si>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</si>
  <si>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</si>
  <si>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</si>
  <si>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</si>
  <si>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</si>
  <si>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</si>
  <si>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</si>
  <si>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</si>
  <si>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</si>
  <si>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</si>
  <si>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</si>
  <si>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</si>
  <si>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</si>
  <si>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</si>
  <si>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</si>
  <si>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</si>
  <si>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</si>
  <si>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</si>
  <si>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</si>
  <si>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</si>
  <si>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</si>
  <si>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</si>
  <si>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</si>
  <si>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</si>
  <si>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</si>
  <si>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</si>
  <si>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</si>
  <si>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</si>
  <si>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</si>
  <si>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</si>
  <si>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</si>
  <si>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</si>
  <si>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</si>
  <si>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</si>
  <si>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</si>
  <si>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</si>
  <si>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</si>
  <si>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</si>
  <si>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</si>
  <si>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</si>
  <si>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</si>
  <si>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</si>
  <si>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</si>
  <si>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</si>
  <si>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</si>
  <si>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</si>
  <si>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</si>
  <si>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</si>
  <si>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</si>
  <si>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</si>
  <si>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</si>
  <si>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</si>
  <si>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</si>
  <si>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</si>
  <si>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</si>
  <si>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</si>
  <si>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</si>
  <si>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</si>
  <si>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</si>
  <si>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</si>
  <si>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</si>
  <si>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</si>
  <si>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</si>
  <si>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</si>
  <si>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</si>
  <si>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</si>
  <si>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</si>
  <si>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</si>
  <si>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</si>
  <si>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</si>
  <si>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</si>
  <si>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</si>
  <si>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</si>
  <si>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</si>
  <si>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</si>
  <si>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</si>
  <si>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</si>
  <si>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</si>
  <si>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</si>
  <si>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</si>
  <si>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</si>
  <si>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</si>
  <si>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</si>
  <si>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</si>
  <si>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</si>
  <si>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</si>
  <si>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</si>
  <si>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</si>
  <si>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</si>
  <si>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</si>
  <si>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</si>
  <si>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</si>
  <si>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</si>
  <si>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</si>
  <si>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</si>
  <si>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</si>
  <si>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</si>
  <si>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</si>
  <si>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</si>
  <si>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</si>
  <si>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</si>
  <si>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</si>
  <si>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</si>
  <si>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</si>
  <si>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</si>
  <si>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</si>
  <si>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</si>
  <si>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</si>
  <si>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</si>
  <si>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</si>
  <si>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</si>
  <si>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</si>
  <si>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</si>
  <si>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</si>
  <si>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</si>
  <si>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</si>
  <si>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</si>
  <si>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</si>
  <si>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</si>
  <si>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</si>
  <si>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</si>
  <si>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</si>
  <si>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</si>
  <si>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</si>
  <si>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</si>
  <si>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</si>
  <si>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</si>
  <si>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</si>
  <si>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</si>
  <si>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</si>
  <si>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</si>
  <si>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</si>
  <si>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</si>
  <si>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</si>
  <si>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</si>
  <si>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</si>
  <si>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</si>
  <si>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</si>
  <si>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</si>
  <si>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</si>
  <si>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</si>
  <si>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</si>
  <si>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</si>
  <si>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</si>
  <si>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</si>
  <si>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</si>
  <si>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</si>
  <si>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</si>
  <si>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</si>
  <si>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</si>
  <si>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</si>
  <si>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</si>
  <si>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</si>
  <si>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</si>
  <si>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</si>
  <si>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</si>
  <si>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</si>
  <si>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</si>
  <si>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</si>
  <si>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</si>
  <si>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</si>
  <si>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</si>
  <si>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</si>
  <si>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</si>
  <si>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</si>
  <si>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</si>
  <si>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</si>
  <si>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</si>
  <si>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</si>
  <si>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</si>
  <si>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</si>
  <si>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</si>
  <si>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</si>
  <si>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</si>
  <si>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</si>
  <si>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</si>
  <si>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</si>
  <si>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</si>
  <si>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</si>
  <si>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</si>
  <si>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</si>
  <si>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</si>
  <si>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</si>
  <si>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</si>
  <si>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</si>
  <si>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</si>
  <si>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</si>
  <si>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</si>
  <si>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</si>
  <si>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</si>
  <si>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</si>
  <si>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</si>
  <si>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</si>
  <si>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</si>
  <si>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</si>
  <si>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</si>
  <si>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</si>
  <si>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</si>
  <si>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</si>
  <si>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</si>
  <si>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</si>
  <si>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</si>
  <si>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</si>
  <si>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</si>
  <si>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</si>
  <si>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</si>
  <si>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</si>
  <si>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</si>
  <si>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</si>
  <si>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</si>
  <si>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</si>
  <si>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</si>
  <si>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</si>
  <si>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</si>
  <si>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</si>
  <si>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</si>
  <si>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</si>
  <si>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</si>
  <si>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</si>
  <si>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</si>
  <si>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</si>
  <si>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</si>
  <si>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</si>
  <si>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</si>
  <si>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</si>
  <si>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</si>
  <si>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</si>
  <si>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</si>
  <si>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</si>
  <si>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</si>
  <si>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</si>
  <si>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</si>
  <si>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</si>
  <si>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</si>
  <si>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</si>
  <si>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</si>
  <si>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</si>
  <si>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</si>
  <si>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</si>
  <si>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</si>
  <si>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</si>
  <si>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</si>
  <si>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</si>
  <si>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</si>
  <si>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</si>
  <si>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</si>
  <si>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</si>
  <si>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</si>
  <si>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</si>
  <si>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</si>
  <si>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</si>
  <si>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</si>
  <si>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</si>
  <si>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</si>
  <si>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</si>
  <si>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</si>
  <si>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</si>
  <si>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</si>
  <si>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</si>
  <si>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</si>
  <si>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</si>
  <si>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</si>
  <si>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</si>
  <si>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</si>
  <si>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</si>
  <si>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</si>
  <si>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</si>
  <si>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</si>
  <si>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</si>
  <si>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</si>
  <si>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</si>
  <si>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</si>
  <si>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</si>
  <si>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</si>
  <si>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</si>
  <si>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</si>
  <si>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</si>
  <si>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</si>
  <si>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</si>
  <si>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</si>
  <si>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</si>
  <si>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</si>
  <si>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</si>
  <si>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</si>
  <si>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</si>
  <si>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</si>
  <si>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</si>
  <si>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</si>
  <si>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</si>
  <si>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</si>
  <si>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</si>
  <si>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</si>
  <si>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</si>
  <si>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</si>
  <si>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</si>
  <si>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</si>
  <si>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</si>
  <si>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</si>
  <si>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</si>
  <si>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</si>
  <si>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</si>
  <si>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</si>
  <si>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</si>
  <si>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</si>
  <si>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</si>
  <si>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</si>
  <si>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</si>
  <si>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</si>
  <si>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</si>
  <si>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</si>
  <si>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</si>
  <si>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</si>
  <si>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</si>
  <si>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</si>
  <si>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</si>
  <si>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</si>
  <si>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</si>
  <si>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</si>
  <si>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</si>
  <si>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</si>
  <si>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</si>
  <si>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</si>
  <si>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</si>
  <si>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</si>
  <si>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</si>
  <si>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</si>
  <si>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</si>
  <si>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</si>
  <si>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</si>
  <si>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</si>
  <si>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</si>
  <si>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</si>
  <si>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</si>
  <si>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</si>
  <si>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</si>
  <si>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</si>
  <si>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</si>
  <si>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</si>
  <si>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</si>
  <si>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</si>
  <si>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</si>
  <si>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</si>
  <si>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</si>
  <si>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</si>
  <si>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</si>
  <si>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</si>
  <si>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</si>
  <si>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</si>
  <si>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</si>
  <si>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</si>
  <si>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</si>
  <si>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</si>
  <si>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</si>
  <si>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</si>
  <si>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</si>
  <si>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</si>
  <si>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</si>
  <si>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</si>
  <si>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</si>
  <si>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</si>
  <si>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</si>
  <si>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</si>
  <si>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</si>
  <si>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</si>
  <si>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</si>
  <si>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</si>
  <si>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</si>
  <si>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</si>
  <si>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</si>
  <si>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</si>
  <si>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</si>
  <si>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</si>
  <si>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</si>
  <si>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</si>
  <si>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</si>
  <si>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</si>
  <si>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</si>
  <si>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</si>
  <si>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</si>
  <si>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</si>
  <si>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</si>
  <si>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</si>
  <si>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</si>
  <si>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</si>
  <si>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</si>
  <si>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</si>
  <si>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</si>
  <si>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</si>
  <si>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</si>
  <si>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</si>
  <si>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</si>
  <si>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</si>
  <si>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</si>
  <si>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</si>
  <si>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</si>
  <si>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</si>
  <si>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</si>
  <si>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</si>
  <si>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</si>
  <si>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</si>
  <si>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</si>
  <si>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</si>
  <si>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</si>
  <si>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</si>
  <si>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</si>
  <si>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</si>
  <si>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</si>
  <si>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</si>
  <si>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</si>
  <si>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</si>
  <si>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</si>
  <si>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</si>
  <si>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</si>
  <si>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</si>
  <si>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</si>
  <si>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</si>
  <si>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</si>
  <si>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</si>
  <si>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</si>
  <si>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</si>
  <si>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</si>
  <si>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</si>
  <si>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</si>
  <si>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</si>
  <si>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</si>
  <si>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</si>
  <si>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</si>
  <si>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</si>
  <si>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</si>
  <si>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</si>
  <si>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</si>
  <si>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</si>
  <si>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</si>
  <si>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</si>
  <si>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</si>
  <si>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</si>
  <si>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</si>
  <si>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</si>
  <si>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</si>
  <si>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</si>
  <si>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</si>
  <si>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</si>
  <si>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</si>
  <si>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</si>
  <si>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</si>
  <si>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</si>
  <si>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</si>
  <si>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</si>
  <si>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</si>
  <si>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</si>
  <si>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</si>
  <si>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</si>
  <si>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</si>
  <si>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</si>
  <si>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</si>
  <si>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</si>
  <si>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</si>
  <si>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</si>
  <si>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</si>
  <si>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</si>
  <si>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</si>
  <si>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</si>
  <si>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</si>
  <si>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</si>
  <si>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</si>
  <si>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</si>
  <si>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</si>
  <si>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</si>
  <si>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</si>
  <si>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</si>
  <si>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</si>
  <si>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</si>
  <si>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</si>
  <si>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</si>
  <si>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</si>
  <si>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</si>
  <si>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</si>
  <si>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</si>
  <si>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</si>
  <si>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</si>
  <si>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</si>
  <si>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</si>
  <si>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</si>
  <si>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</si>
  <si>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</si>
  <si>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</si>
  <si>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</si>
  <si>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</si>
  <si>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</si>
  <si>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</si>
  <si>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</si>
  <si>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</si>
  <si>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</si>
  <si>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</si>
  <si>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</si>
  <si>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</si>
  <si>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</si>
  <si>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</si>
  <si>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</si>
  <si>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</si>
  <si>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</si>
  <si>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</si>
  <si>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</si>
  <si>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</si>
  <si>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</si>
  <si>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</si>
  <si>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</si>
  <si>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</si>
  <si>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</si>
  <si>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</si>
  <si>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</si>
  <si>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</si>
  <si>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</si>
  <si>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</si>
  <si>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</si>
  <si>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</si>
  <si>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</si>
  <si>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</si>
  <si>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</si>
  <si>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</si>
  <si>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</si>
  <si>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</si>
  <si>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</si>
  <si>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</si>
  <si>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</si>
  <si>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</si>
  <si>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</si>
  <si>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</si>
  <si>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</si>
  <si>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</si>
  <si>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</si>
  <si>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</si>
  <si>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</si>
  <si>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</si>
  <si>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</si>
  <si>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</si>
  <si>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</si>
  <si>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</si>
  <si>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</si>
  <si>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</si>
  <si>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</si>
  <si>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</si>
  <si>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</si>
  <si>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</si>
  <si>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</si>
  <si>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</si>
  <si>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</si>
  <si>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</si>
  <si>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</si>
  <si>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</si>
  <si>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</si>
  <si>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</si>
  <si>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</si>
  <si>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</si>
  <si>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</si>
  <si>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</si>
  <si>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</si>
  <si>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</si>
  <si>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</si>
  <si>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</si>
  <si>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</si>
  <si>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</si>
  <si>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</si>
  <si>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</si>
  <si>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</si>
  <si>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</si>
  <si>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</si>
  <si>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</si>
  <si>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</si>
  <si>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</si>
  <si>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</si>
  <si>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</si>
  <si>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</si>
  <si>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</si>
  <si>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</si>
  <si>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</si>
  <si>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</si>
  <si>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</si>
  <si>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</si>
  <si>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</si>
  <si>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</si>
  <si>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</si>
  <si>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</si>
  <si>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</si>
  <si>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</si>
  <si>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</si>
  <si>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</si>
  <si>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</si>
  <si>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</si>
  <si>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</si>
  <si>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</si>
  <si>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</si>
  <si>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</si>
  <si>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</si>
  <si>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</si>
  <si>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</si>
  <si>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</si>
  <si>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</si>
  <si>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</si>
  <si>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</si>
  <si>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</si>
  <si>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</si>
  <si>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</si>
  <si>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</si>
  <si>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</si>
  <si>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</si>
  <si>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</si>
  <si>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</si>
  <si>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</si>
  <si>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</si>
  <si>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</si>
  <si>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</si>
  <si>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</si>
  <si>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</si>
  <si>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</si>
  <si>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</si>
  <si>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</si>
  <si>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</si>
  <si>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</si>
  <si>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</si>
  <si>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</si>
  <si>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</si>
  <si>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</si>
  <si>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</si>
  <si>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</si>
  <si>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</si>
  <si>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</si>
  <si>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</si>
  <si>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</si>
  <si>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</si>
  <si>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</si>
  <si>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</si>
  <si>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</si>
  <si>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</si>
  <si>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</si>
  <si>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</si>
  <si>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</si>
  <si>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</si>
  <si>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</si>
  <si>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</si>
  <si>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</si>
  <si>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</si>
  <si>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</si>
  <si>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</si>
  <si>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</si>
  <si>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</si>
  <si>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</si>
  <si>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</si>
  <si>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</si>
  <si>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</si>
  <si>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</si>
  <si>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</si>
  <si>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</si>
  <si>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</si>
  <si>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</si>
  <si>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</si>
  <si>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</si>
  <si>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</si>
  <si>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</si>
  <si>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</si>
  <si>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</si>
  <si>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</si>
  <si>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</si>
  <si>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</si>
  <si>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</si>
  <si>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</si>
  <si>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</si>
  <si>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</si>
  <si>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</si>
  <si>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</si>
  <si>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</si>
  <si>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</si>
  <si>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</si>
  <si>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</si>
  <si>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</si>
  <si>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</si>
  <si>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</si>
  <si>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</si>
  <si>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</si>
  <si>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</si>
  <si>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</si>
  <si>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</si>
  <si>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</si>
  <si>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</si>
  <si>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</si>
  <si>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</si>
  <si>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</si>
  <si>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</si>
  <si>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</si>
  <si>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</si>
  <si>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</si>
  <si>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</si>
  <si>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</si>
  <si>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</si>
  <si>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</si>
  <si>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</si>
  <si>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</si>
  <si>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</si>
  <si>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</si>
  <si>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</si>
  <si>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</si>
  <si>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</si>
  <si>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</si>
  <si>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</si>
  <si>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</si>
  <si>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</si>
  <si>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</si>
  <si>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</si>
  <si>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</si>
  <si>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</si>
  <si>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</si>
  <si>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</si>
  <si>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</si>
  <si>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</si>
  <si>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</si>
  <si>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</si>
  <si>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</si>
  <si>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</si>
  <si>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</si>
  <si>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</si>
  <si>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</si>
  <si>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</si>
  <si>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</si>
  <si>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</si>
  <si>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</si>
  <si>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</si>
  <si>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</si>
  <si>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</si>
  <si>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</si>
  <si>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</si>
  <si>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</si>
  <si>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</si>
  <si>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</si>
  <si>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</si>
  <si>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</si>
  <si>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</si>
  <si>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</si>
  <si>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</si>
  <si>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</si>
  <si>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</si>
  <si>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</si>
  <si>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</si>
  <si>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</si>
  <si>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</si>
  <si>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</si>
  <si>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</si>
  <si>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</si>
  <si>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</si>
  <si>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</si>
  <si>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</si>
  <si>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</si>
  <si>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</si>
  <si>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</si>
  <si>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</si>
  <si>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</si>
  <si>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</si>
  <si>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</si>
  <si>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</si>
  <si>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</si>
  <si>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</si>
  <si>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</si>
  <si>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</si>
  <si>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</si>
  <si>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</si>
  <si>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</si>
  <si>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</si>
  <si>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</si>
  <si>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</si>
  <si>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</si>
  <si>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</si>
  <si>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</si>
  <si>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</si>
  <si>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</si>
  <si>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</si>
  <si>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</si>
  <si>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</si>
  <si>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</si>
  <si>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</si>
  <si>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</si>
  <si>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</si>
  <si>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</si>
  <si>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</si>
  <si>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</si>
  <si>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</si>
  <si>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</si>
  <si>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</si>
  <si>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</si>
  <si>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</si>
  <si>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</si>
  <si>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</si>
  <si>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</si>
  <si>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</si>
  <si>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</si>
  <si>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</si>
  <si>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</si>
  <si>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</si>
  <si>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</si>
  <si>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</si>
  <si>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</si>
  <si>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</si>
  <si>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</si>
  <si>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</si>
  <si>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</si>
  <si>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</si>
  <si>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</si>
  <si>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</si>
  <si>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</si>
  <si>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</si>
  <si>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</si>
  <si>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</si>
  <si>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</si>
  <si>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</si>
  <si>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</si>
  <si>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</si>
  <si>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</si>
  <si>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</si>
  <si>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</si>
  <si>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</si>
  <si>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</si>
  <si>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</si>
  <si>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</si>
  <si>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</si>
  <si>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</si>
  <si>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</si>
  <si>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</si>
  <si>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</si>
  <si>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</si>
  <si>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</si>
  <si>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</si>
  <si>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</si>
  <si>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</si>
  <si>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</si>
  <si>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</si>
  <si>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</si>
  <si>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</si>
  <si>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</si>
  <si>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</si>
  <si>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</si>
  <si>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</si>
  <si>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</si>
  <si>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</si>
  <si>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</si>
  <si>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</si>
  <si>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</si>
  <si>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</si>
  <si>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</si>
  <si>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</si>
  <si>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</si>
  <si>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</si>
  <si>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</si>
  <si>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</si>
  <si>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</si>
  <si>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</si>
  <si>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</si>
  <si>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</si>
  <si>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</si>
  <si>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</si>
  <si>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</si>
  <si>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</si>
  <si>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</si>
  <si>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</si>
  <si>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</si>
  <si>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</si>
  <si>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</si>
  <si>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</si>
  <si>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</si>
  <si>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</si>
  <si>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</si>
  <si>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</si>
  <si>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</si>
  <si>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</si>
  <si>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</si>
  <si>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</si>
  <si>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</si>
  <si>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</si>
  <si>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</si>
  <si>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</si>
  <si>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</si>
  <si>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</si>
  <si>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</si>
  <si>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</si>
  <si>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</si>
  <si>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</si>
  <si>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</si>
  <si>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</si>
  <si>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</si>
  <si>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</si>
  <si>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</si>
  <si>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</si>
  <si>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</si>
  <si>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</si>
  <si>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</si>
  <si>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</si>
  <si>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</si>
  <si>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</si>
  <si>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</si>
  <si>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</si>
  <si>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</si>
  <si>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</si>
  <si>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</si>
  <si>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</si>
  <si>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</si>
  <si>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</si>
  <si>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</si>
  <si>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</si>
  <si>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</si>
  <si>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</si>
  <si>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</si>
  <si>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</si>
  <si>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</si>
  <si>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</si>
  <si>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</si>
  <si>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</si>
  <si>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</si>
  <si>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</si>
  <si>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</si>
  <si>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</si>
  <si>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</si>
  <si>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</si>
  <si>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</si>
  <si>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</si>
  <si>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</si>
  <si>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</si>
  <si>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</si>
  <si>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</si>
  <si>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</si>
  <si>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</si>
  <si>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</si>
  <si>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</si>
  <si>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</si>
  <si>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</si>
  <si>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</si>
  <si>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</si>
  <si>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</si>
  <si>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</si>
  <si>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</si>
  <si>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</si>
  <si>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</si>
  <si>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</si>
  <si>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</si>
  <si>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</si>
  <si>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</si>
  <si>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</si>
  <si>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</si>
  <si>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</si>
  <si>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</si>
  <si>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</si>
  <si>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</si>
  <si>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</si>
  <si>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</si>
  <si>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</si>
  <si>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</si>
  <si>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</si>
  <si>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</si>
  <si>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</si>
  <si>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</si>
  <si>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</si>
  <si>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</si>
  <si>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</si>
  <si>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</si>
  <si>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</si>
  <si>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</si>
  <si>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</si>
  <si>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</si>
  <si>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</si>
  <si>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</si>
  <si>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</si>
  <si>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</si>
  <si>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</si>
  <si>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</si>
  <si>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</si>
  <si>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</si>
  <si>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</si>
  <si>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</si>
  <si>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</si>
  <si>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</si>
  <si>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</si>
  <si>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</si>
  <si>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</si>
  <si>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</si>
  <si>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</si>
  <si>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</si>
  <si>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</si>
  <si>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</si>
  <si>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</si>
  <si>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</si>
  <si>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</si>
  <si>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</si>
  <si>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</si>
  <si>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</si>
  <si>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</si>
  <si>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</si>
  <si>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</si>
  <si>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</si>
  <si>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</si>
  <si>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</si>
  <si>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</si>
  <si>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</si>
  <si>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</si>
  <si>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</si>
  <si>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</si>
  <si>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</si>
  <si>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</si>
  <si>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</si>
  <si>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</si>
  <si>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</si>
  <si>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</si>
  <si>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</si>
  <si>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</si>
  <si>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</si>
  <si>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</si>
  <si>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</si>
  <si>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</si>
  <si>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</si>
  <si>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</si>
  <si>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</si>
  <si>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</si>
  <si>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</si>
  <si>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</si>
  <si>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</si>
  <si>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</si>
  <si>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</si>
  <si>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</si>
  <si>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</si>
  <si>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</si>
  <si>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</si>
  <si>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</si>
  <si>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</si>
  <si>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</si>
  <si>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</si>
  <si>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</si>
  <si>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</si>
  <si>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</si>
  <si>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</si>
  <si>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</si>
  <si>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</si>
  <si>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</si>
  <si>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</si>
  <si>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</si>
  <si>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</si>
  <si>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</si>
  <si>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</si>
  <si>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</si>
  <si>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</si>
  <si>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</si>
  <si>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</si>
  <si>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</si>
  <si>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</si>
  <si>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</si>
  <si>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</si>
  <si>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</si>
  <si>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</si>
  <si>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</si>
  <si>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</si>
  <si>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</si>
  <si>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</si>
  <si>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</si>
  <si>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</si>
  <si>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</si>
  <si>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</si>
  <si>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</si>
  <si>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</si>
  <si>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</si>
  <si>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</si>
  <si>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</si>
  <si>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</si>
  <si>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</si>
  <si>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</si>
  <si>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</si>
  <si>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</si>
  <si>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</si>
  <si>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</si>
  <si>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</si>
  <si>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</si>
  <si>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</si>
  <si>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</si>
  <si>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</si>
  <si>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</si>
  <si>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</si>
  <si>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</si>
  <si>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</si>
  <si>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</si>
  <si>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</si>
  <si>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</si>
  <si>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</si>
  <si>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</si>
  <si>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</si>
  <si>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</si>
  <si>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</si>
  <si>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</si>
  <si>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</si>
  <si>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</si>
  <si>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</si>
  <si>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</si>
  <si>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</si>
  <si>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</si>
  <si>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</si>
  <si>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</si>
  <si>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</si>
  <si>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</si>
  <si>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</si>
  <si>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</si>
  <si>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</si>
  <si>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</si>
  <si>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</si>
  <si>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</si>
  <si>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</si>
  <si>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</si>
  <si>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</si>
  <si>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</si>
  <si>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</si>
  <si>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</si>
  <si>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</si>
  <si>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</si>
  <si>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</si>
  <si>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</si>
  <si>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</si>
  <si>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</si>
  <si>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</si>
  <si>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</si>
  <si>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</si>
  <si>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</si>
  <si>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</si>
  <si>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</si>
  <si>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</si>
  <si>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</si>
  <si>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</si>
  <si>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</si>
  <si>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</si>
  <si>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</si>
  <si>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</si>
  <si>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</si>
  <si>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</si>
  <si>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</si>
  <si>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</si>
  <si>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</si>
  <si>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</si>
  <si>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</si>
  <si>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</si>
  <si>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</si>
  <si>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</si>
  <si>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</si>
  <si>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</si>
  <si>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</si>
  <si>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</si>
  <si>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</si>
  <si>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</si>
  <si>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</si>
  <si>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</si>
  <si>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</si>
  <si>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</si>
  <si>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</si>
  <si>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</si>
  <si>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</si>
  <si>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</si>
  <si>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</si>
  <si>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</si>
  <si>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</si>
  <si>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</si>
  <si>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</si>
  <si>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</si>
  <si>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</si>
  <si>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</si>
  <si>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</si>
  <si>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</si>
  <si>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</si>
  <si>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</si>
  <si>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</si>
  <si>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</si>
  <si>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</si>
  <si>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</si>
  <si>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</si>
  <si>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</si>
  <si>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</si>
  <si>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</si>
  <si>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</si>
  <si>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</si>
  <si>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</si>
  <si>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</si>
  <si>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</si>
  <si>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</si>
  <si>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</si>
  <si>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</si>
  <si>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</si>
  <si>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</si>
  <si>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</si>
  <si>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</si>
  <si>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</si>
  <si>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</si>
  <si>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</si>
  <si>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</si>
  <si>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</si>
  <si>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</si>
  <si>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</si>
  <si>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</si>
  <si>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</si>
  <si>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</si>
  <si>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</si>
  <si>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</si>
  <si>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</si>
  <si>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</si>
  <si>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</si>
  <si>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</si>
  <si>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</si>
  <si>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</si>
  <si>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</si>
  <si>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</si>
  <si>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</si>
  <si>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</si>
  <si>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</si>
  <si>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</si>
  <si>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</si>
  <si>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</si>
  <si>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</si>
  <si>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</si>
  <si>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</si>
  <si>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</si>
  <si>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</si>
  <si>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</si>
  <si>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</si>
  <si>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</si>
  <si>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</si>
  <si>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</si>
  <si>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</si>
  <si>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</si>
  <si>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</si>
  <si>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</si>
  <si>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</si>
  <si>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</si>
  <si>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</si>
  <si>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</si>
  <si>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</si>
  <si>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</si>
  <si>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</si>
  <si>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</si>
  <si>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</si>
  <si>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</si>
  <si>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</si>
  <si>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</si>
  <si>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</si>
  <si>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</si>
  <si>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</si>
  <si>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</si>
  <si>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</si>
  <si>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</si>
  <si>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</si>
  <si>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</si>
  <si>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</si>
  <si>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</si>
  <si>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</si>
  <si>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</si>
  <si>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</si>
  <si>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</si>
  <si>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</si>
  <si>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</si>
  <si>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</si>
  <si>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</si>
  <si>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</si>
  <si>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</si>
  <si>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</si>
  <si>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</si>
  <si>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</si>
  <si>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</si>
  <si>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</si>
  <si>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</si>
  <si>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</si>
  <si>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</si>
  <si>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</si>
  <si>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</si>
  <si>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</si>
  <si>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</si>
  <si>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</si>
  <si>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</si>
  <si>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</si>
  <si>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</si>
  <si>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</si>
  <si>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</si>
  <si>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</si>
  <si>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</si>
  <si>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</si>
  <si>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</si>
  <si>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</si>
  <si>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</si>
  <si>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</si>
  <si>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</si>
  <si>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</si>
  <si>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</si>
  <si>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</si>
  <si>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</si>
  <si>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</si>
  <si>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</si>
  <si>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</si>
  <si>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</si>
  <si>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</si>
  <si>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</si>
  <si>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</si>
  <si>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</si>
  <si>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</si>
  <si>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</si>
  <si>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</si>
  <si>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</si>
  <si>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</si>
  <si>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</si>
  <si>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</si>
  <si>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</si>
  <si>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</si>
  <si>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</si>
  <si>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</si>
  <si>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</si>
  <si>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</si>
  <si>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</si>
  <si>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</si>
  <si>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</si>
  <si>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</si>
  <si>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</si>
  <si>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</si>
  <si>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</si>
  <si>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</si>
  <si>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</si>
  <si>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</si>
  <si>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</si>
  <si>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</si>
  <si>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</si>
  <si>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</si>
  <si>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</si>
  <si>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</si>
  <si>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</si>
  <si>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</si>
  <si>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</si>
  <si>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</si>
  <si>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</si>
  <si>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</si>
  <si>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</si>
  <si>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</si>
  <si>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</si>
  <si>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</si>
  <si>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</si>
  <si>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</si>
  <si>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</si>
  <si>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</si>
  <si>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</si>
  <si>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</si>
  <si>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</si>
  <si>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</si>
  <si>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</si>
  <si>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</si>
  <si>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</si>
  <si>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</si>
  <si>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</si>
  <si>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</si>
  <si>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</si>
  <si>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</si>
  <si>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</si>
  <si>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</si>
  <si>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</si>
  <si>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</si>
  <si>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</si>
  <si>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</si>
  <si>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</si>
  <si>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</si>
  <si>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</si>
  <si>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</si>
  <si>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</si>
  <si>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</si>
  <si>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</si>
  <si>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</si>
  <si>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</si>
  <si>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</si>
  <si>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</si>
  <si>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</si>
  <si>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</si>
  <si>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</si>
  <si>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</si>
  <si>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</si>
  <si>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</si>
  <si>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</si>
  <si>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</si>
  <si>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</si>
  <si>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</si>
  <si>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</si>
  <si>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</si>
  <si>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</si>
  <si>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</si>
  <si>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</si>
  <si>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</si>
  <si>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</si>
  <si>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</si>
  <si>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</si>
  <si>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</si>
  <si>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</si>
  <si>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</si>
  <si>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</si>
  <si>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</si>
  <si>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</si>
  <si>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</si>
  <si>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</si>
  <si>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</si>
  <si>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</si>
  <si>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</si>
  <si>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</si>
  <si>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</si>
  <si>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</si>
  <si>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</si>
  <si>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</si>
  <si>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</si>
  <si>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</si>
  <si>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</si>
  <si>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</si>
  <si>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</si>
  <si>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</si>
  <si>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</si>
  <si>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</si>
  <si>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</si>
  <si>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</si>
  <si>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</si>
  <si>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</si>
  <si>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</si>
  <si>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</si>
  <si>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</si>
  <si>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</si>
  <si>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</si>
  <si>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</si>
  <si>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</si>
  <si>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</si>
  <si>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</si>
  <si>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</si>
  <si>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</si>
  <si>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</si>
  <si>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</si>
  <si>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</si>
  <si>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</si>
  <si>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</si>
  <si>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</si>
  <si>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</si>
  <si>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</si>
  <si>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</si>
  <si>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</si>
  <si>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</si>
  <si>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</si>
  <si>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</si>
  <si>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</si>
  <si>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</si>
  <si>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</si>
  <si>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</si>
  <si>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</si>
  <si>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</si>
  <si>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</si>
  <si>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</si>
  <si>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</si>
  <si>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</si>
  <si>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</si>
  <si>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</si>
  <si>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</si>
  <si>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</si>
  <si>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</si>
  <si>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</si>
  <si>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</si>
  <si>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</si>
  <si>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</si>
  <si>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</si>
  <si>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</si>
  <si>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</si>
  <si>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</si>
  <si>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</si>
  <si>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</si>
  <si>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</si>
  <si>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</si>
  <si>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</si>
  <si>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</si>
  <si>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</si>
  <si>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</si>
  <si>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</si>
  <si>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</si>
  <si>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</si>
  <si>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</si>
  <si>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</si>
  <si>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</si>
  <si>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</si>
  <si>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</si>
  <si>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</si>
  <si>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</si>
  <si>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</si>
  <si>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</si>
  <si>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</si>
  <si>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</si>
  <si>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</si>
  <si>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</si>
  <si>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</si>
  <si>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</si>
  <si>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</si>
  <si>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</si>
  <si>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</si>
  <si>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</si>
  <si>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</si>
  <si>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</si>
  <si>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</si>
  <si>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</si>
  <si>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</si>
  <si>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</si>
  <si>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</si>
  <si>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</si>
  <si>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</si>
  <si>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</si>
  <si>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</si>
  <si>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</si>
  <si>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</si>
  <si>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</si>
  <si>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</si>
  <si>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</si>
  <si>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</si>
  <si>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</si>
  <si>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</si>
  <si>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</si>
  <si>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</si>
  <si>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</si>
  <si>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</si>
  <si>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</si>
  <si>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</si>
  <si>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</si>
  <si>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</si>
  <si>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</si>
  <si>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</si>
  <si>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</si>
  <si>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</si>
  <si>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</si>
  <si>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</si>
  <si>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</si>
  <si>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</si>
  <si>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</si>
  <si>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</si>
  <si>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</si>
  <si>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</si>
  <si>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</si>
  <si>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</si>
  <si>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</si>
  <si>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</si>
  <si>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</si>
  <si>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</si>
  <si>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</si>
  <si>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</si>
  <si>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</si>
  <si>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</si>
  <si>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</si>
  <si>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</si>
  <si>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</si>
  <si>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</si>
  <si>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</si>
  <si>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</si>
  <si>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</si>
  <si>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</si>
  <si>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</si>
  <si>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</si>
  <si>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</si>
  <si>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</si>
  <si>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</si>
  <si>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</si>
  <si>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</si>
  <si>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</si>
  <si>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</si>
  <si>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</si>
  <si>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</si>
  <si>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</si>
  <si>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</si>
  <si>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</si>
  <si>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</si>
  <si>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</si>
  <si>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</si>
  <si>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</si>
  <si>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</si>
  <si>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</si>
  <si>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</si>
  <si>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</si>
  <si>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</si>
  <si>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</si>
  <si>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</si>
  <si>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</si>
  <si>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</si>
  <si>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</si>
  <si>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</si>
  <si>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</si>
  <si>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</si>
  <si>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</si>
  <si>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</si>
  <si>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</si>
  <si>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</si>
  <si>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</si>
  <si>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</si>
  <si>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</si>
  <si>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</si>
  <si>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</si>
  <si>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</si>
  <si>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</si>
  <si>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</si>
  <si>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</si>
  <si>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</si>
  <si>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</si>
  <si>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</si>
  <si>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</si>
  <si>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</si>
  <si>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</si>
  <si>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</si>
  <si>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</si>
  <si>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</si>
  <si>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</si>
  <si>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</si>
  <si>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</si>
  <si>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</si>
  <si>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</si>
  <si>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</si>
  <si>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</si>
  <si>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</si>
  <si>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</si>
  <si>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</si>
  <si>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</si>
  <si>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</si>
  <si>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</si>
  <si>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</si>
  <si>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</si>
  <si>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</si>
  <si>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</si>
  <si>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</si>
  <si>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</si>
  <si>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</si>
  <si>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</si>
  <si>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</si>
  <si>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</si>
  <si>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</si>
  <si>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</si>
  <si>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</si>
  <si>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</si>
  <si>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</si>
  <si>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</si>
  <si>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</si>
  <si>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</si>
  <si>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</si>
  <si>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</si>
  <si>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</si>
  <si>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</si>
  <si>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</si>
  <si>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</si>
  <si>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</si>
  <si>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</si>
  <si>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</si>
  <si>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</si>
  <si>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</si>
  <si>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</si>
  <si>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</si>
  <si>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</si>
  <si>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</si>
  <si>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</si>
  <si>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</si>
  <si>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</si>
  <si>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</si>
  <si>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</si>
  <si>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</si>
  <si>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</si>
  <si>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</si>
  <si>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</si>
  <si>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</si>
  <si>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</si>
  <si>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</si>
  <si>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</si>
  <si>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</si>
  <si>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</si>
  <si>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</si>
  <si>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</si>
  <si>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</si>
  <si>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</si>
  <si>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</si>
  <si>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</si>
  <si>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</si>
  <si>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</si>
  <si>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</si>
  <si>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</si>
  <si>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</si>
  <si>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</si>
  <si>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</si>
  <si>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</si>
  <si>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</si>
  <si>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</si>
  <si>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</si>
  <si>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</si>
  <si>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</si>
  <si>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</si>
  <si>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</si>
  <si>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</si>
  <si>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</si>
  <si>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</si>
  <si>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</si>
  <si>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</si>
  <si>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</si>
  <si>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</si>
  <si>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</si>
  <si>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</si>
  <si>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</si>
  <si>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</si>
  <si>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</si>
  <si>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</si>
  <si>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</si>
  <si>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</si>
  <si>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</si>
  <si>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</si>
  <si>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</si>
  <si>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</si>
  <si>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</si>
  <si>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</si>
  <si>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</si>
  <si>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</si>
  <si>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</si>
  <si>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</si>
  <si>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</si>
  <si>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</si>
  <si>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</si>
  <si>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</si>
  <si>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</si>
  <si>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</si>
  <si>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</si>
  <si>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</si>
  <si>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</si>
  <si>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</si>
  <si>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</si>
  <si>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</si>
  <si>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</si>
  <si>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</si>
  <si>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</si>
  <si>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</si>
  <si>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</si>
  <si>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</si>
  <si>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</si>
  <si>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</si>
  <si>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</si>
  <si>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</si>
  <si>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</si>
  <si>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</si>
  <si>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</si>
  <si>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</si>
  <si>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</si>
  <si>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</si>
  <si>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</si>
  <si>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</si>
  <si>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</si>
  <si>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</si>
  <si>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</si>
  <si>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</si>
  <si>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</si>
  <si>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</si>
  <si>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</si>
  <si>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</si>
  <si>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</si>
  <si>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</si>
  <si>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</si>
  <si>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</si>
  <si>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</si>
  <si>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</si>
  <si>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</si>
  <si>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</si>
  <si>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</si>
  <si>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</si>
  <si>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</si>
  <si>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</si>
  <si>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</si>
  <si>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</si>
  <si>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</si>
  <si>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</si>
  <si>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</si>
  <si>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</si>
  <si>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</si>
  <si>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</si>
  <si>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</si>
  <si>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</si>
  <si>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</si>
  <si>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</si>
  <si>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</si>
  <si>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</si>
  <si>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</si>
  <si>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</si>
  <si>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</si>
  <si>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</si>
  <si>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</si>
  <si>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</si>
  <si>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</si>
  <si>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</si>
  <si>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</si>
  <si>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</si>
  <si>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</si>
  <si>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</si>
  <si>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</si>
  <si>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</si>
  <si>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</si>
  <si>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</si>
  <si>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</si>
  <si>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</si>
  <si>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</si>
  <si>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</si>
  <si>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</si>
  <si>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</si>
  <si>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</si>
  <si>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</si>
  <si>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</si>
  <si>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</si>
  <si>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</si>
  <si>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</si>
  <si>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</si>
  <si>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</si>
  <si>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</si>
  <si>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</si>
  <si>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</si>
  <si>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</si>
  <si>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</si>
  <si>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</si>
  <si>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</si>
  <si>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</si>
  <si>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</si>
  <si>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</si>
  <si>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</si>
  <si>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</si>
  <si>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</si>
  <si>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</si>
  <si>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</si>
  <si>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</si>
  <si>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</si>
  <si>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</si>
  <si>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</si>
  <si>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</si>
  <si>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</si>
  <si>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</si>
  <si>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</si>
  <si>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</si>
  <si>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</si>
  <si>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</si>
  <si>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</si>
  <si>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</si>
  <si>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</si>
  <si>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</si>
  <si>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</si>
  <si>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</si>
  <si>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</si>
  <si>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</si>
  <si>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</si>
  <si>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</si>
  <si>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</si>
  <si>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</si>
  <si>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</si>
  <si>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</si>
  <si>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</si>
  <si>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</si>
  <si>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</si>
  <si>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</si>
  <si>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</si>
  <si>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</si>
  <si>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</si>
  <si>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</si>
  <si>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</si>
  <si>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</si>
  <si>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</si>
  <si>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</si>
  <si>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</si>
  <si>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</si>
  <si>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</si>
  <si>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</si>
  <si>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</si>
  <si>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</si>
  <si>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</si>
  <si>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</si>
  <si>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</si>
  <si>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</si>
  <si>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</si>
  <si>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</si>
  <si>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</si>
  <si>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</si>
  <si>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</si>
  <si>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</si>
  <si>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</si>
  <si>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</si>
  <si>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</si>
  <si>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</si>
  <si>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</si>
  <si>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</si>
  <si>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</si>
  <si>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</si>
  <si>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</si>
  <si>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</si>
  <si>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</si>
  <si>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</si>
  <si>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</si>
  <si>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</si>
  <si>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</si>
  <si>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</si>
  <si>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</si>
  <si>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</si>
  <si>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</si>
  <si>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</si>
  <si>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</si>
  <si>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</si>
  <si>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</si>
  <si>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</si>
  <si>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</si>
  <si>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</si>
  <si>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</si>
  <si>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</si>
  <si>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</si>
  <si>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</si>
  <si>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</si>
  <si>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</si>
  <si>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</si>
  <si>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</si>
  <si>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</si>
  <si>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</si>
  <si>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</si>
  <si>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</si>
  <si>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</si>
  <si>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</si>
  <si>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</si>
  <si>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</si>
  <si>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</si>
  <si>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</si>
  <si>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</si>
  <si>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</si>
  <si>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</si>
  <si>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</si>
  <si>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</si>
  <si>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</si>
  <si>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</si>
  <si>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</si>
  <si>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</si>
  <si>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</si>
  <si>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</si>
  <si>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</si>
  <si>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</si>
  <si>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</si>
  <si>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</si>
  <si>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</si>
  <si>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</si>
  <si>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</si>
  <si>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</si>
  <si>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</si>
  <si>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</si>
  <si>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</si>
  <si>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</si>
  <si>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</si>
  <si>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</si>
  <si>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</si>
  <si>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</si>
  <si>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</si>
  <si>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</si>
  <si>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</si>
  <si>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</si>
  <si>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</si>
  <si>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</si>
  <si>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</si>
  <si>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</si>
  <si>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</si>
  <si>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</si>
  <si>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</si>
  <si>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</si>
  <si>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</si>
  <si>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</si>
  <si>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</si>
  <si>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</si>
  <si>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</si>
  <si>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</si>
  <si>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</si>
  <si>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</si>
  <si>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</si>
  <si>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</si>
  <si>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</si>
  <si>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</si>
  <si>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</si>
  <si>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</si>
  <si>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</si>
  <si>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</si>
  <si>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</si>
  <si>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</si>
  <si>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</si>
  <si>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</si>
  <si>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</si>
  <si>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</si>
  <si>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</si>
  <si>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</si>
  <si>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</si>
  <si>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</si>
  <si>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</si>
  <si>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</si>
  <si>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</si>
  <si>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</si>
  <si>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</si>
  <si>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</si>
  <si>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</si>
  <si>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</si>
  <si>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</si>
  <si>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</si>
  <si>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</si>
  <si>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</si>
  <si>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</si>
  <si>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</si>
  <si>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</si>
  <si>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</si>
  <si>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</si>
  <si>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</si>
  <si>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</si>
  <si>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</si>
  <si>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</si>
  <si>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</si>
  <si>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</si>
  <si>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</si>
  <si>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</si>
  <si>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</si>
  <si>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</si>
  <si>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</si>
  <si>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</si>
  <si>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</si>
  <si>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</si>
  <si>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</si>
  <si>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</si>
  <si>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</si>
  <si>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</si>
  <si>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</si>
  <si>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</si>
  <si>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</si>
  <si>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</si>
  <si>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</si>
  <si>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</si>
  <si>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</si>
  <si>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</si>
  <si>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</si>
  <si>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</si>
  <si>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</si>
  <si>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</si>
  <si>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</si>
  <si>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</si>
  <si>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</si>
  <si>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</si>
  <si>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</si>
  <si>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</si>
  <si>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</si>
  <si>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</si>
  <si>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</si>
  <si>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</si>
  <si>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</si>
  <si>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</si>
  <si>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</si>
  <si>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</si>
  <si>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</si>
  <si>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</si>
  <si>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</si>
  <si>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</si>
  <si>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</si>
  <si>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</si>
  <si>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</si>
  <si>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</si>
  <si>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</si>
  <si>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</si>
  <si>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</si>
  <si>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</si>
  <si>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</si>
  <si>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</si>
  <si>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</si>
  <si>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</si>
  <si>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</si>
  <si>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</si>
  <si>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</si>
  <si>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</si>
  <si>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</si>
  <si>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</si>
  <si>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</si>
  <si>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</si>
  <si>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</si>
  <si>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</si>
  <si>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</si>
  <si>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</si>
  <si>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</si>
  <si>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</si>
  <si>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</si>
  <si>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</si>
  <si>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</si>
  <si>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</si>
  <si>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</si>
  <si>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</si>
  <si>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</si>
  <si>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</si>
  <si>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</si>
  <si>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</si>
  <si>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</si>
  <si>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</si>
  <si>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</si>
  <si>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</si>
  <si>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</si>
  <si>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</si>
  <si>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</si>
  <si>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</si>
  <si>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</si>
  <si>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</si>
  <si>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</si>
  <si>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</si>
  <si>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</si>
  <si>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</si>
  <si>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</si>
  <si>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</si>
  <si>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</si>
  <si>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</si>
  <si>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</si>
  <si>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</si>
  <si>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</si>
  <si>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</si>
  <si>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</si>
  <si>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</si>
  <si>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</si>
  <si>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</si>
  <si>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</si>
  <si>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</si>
  <si>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</si>
  <si>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</si>
  <si>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</si>
  <si>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</si>
  <si>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</si>
  <si>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</si>
  <si>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</si>
  <si>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</si>
  <si>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</si>
  <si>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</si>
  <si>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</si>
  <si>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</si>
  <si>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</si>
  <si>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</si>
  <si>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</si>
  <si>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</si>
  <si>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</si>
  <si>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</si>
  <si>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</si>
  <si>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</si>
  <si>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</si>
  <si>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</si>
  <si>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</si>
  <si>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</si>
  <si>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</si>
  <si>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</si>
  <si>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</si>
  <si>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</si>
  <si>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</si>
  <si>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</si>
  <si>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</si>
  <si>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</si>
  <si>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</si>
  <si>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</si>
  <si>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</si>
  <si>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</si>
  <si>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</si>
  <si>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</si>
  <si>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</si>
  <si>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</si>
  <si>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</si>
  <si>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</si>
  <si>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</si>
  <si>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</si>
  <si>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</si>
  <si>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</si>
  <si>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</si>
  <si>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</si>
  <si>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</si>
  <si>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</si>
  <si>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</si>
  <si>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</si>
  <si>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</si>
  <si>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</si>
  <si>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</si>
  <si>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</si>
  <si>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</si>
  <si>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</si>
  <si>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</si>
  <si>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</si>
  <si>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</si>
  <si>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</si>
  <si>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</si>
  <si>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</si>
  <si>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</si>
  <si>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</si>
  <si>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</si>
  <si>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</si>
  <si>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</si>
  <si>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</si>
  <si>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</si>
  <si>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</si>
  <si>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</si>
  <si>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</si>
  <si>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</si>
  <si>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</si>
  <si>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</si>
  <si>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</si>
  <si>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</si>
  <si>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</si>
  <si>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</si>
  <si>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</si>
  <si>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</si>
  <si>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</si>
  <si>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</si>
  <si>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</si>
  <si>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</si>
  <si>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</si>
  <si>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</si>
  <si>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</si>
  <si>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</si>
  <si>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</si>
  <si>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</si>
  <si>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</si>
  <si>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</si>
  <si>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</si>
  <si>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</si>
  <si>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</si>
  <si>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</si>
  <si>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</si>
  <si>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</si>
  <si>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</si>
  <si>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</si>
  <si>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</si>
  <si>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</si>
  <si>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</si>
  <si>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</si>
  <si>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</si>
  <si>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</si>
  <si>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</si>
  <si>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</si>
  <si>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</si>
  <si>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</si>
  <si>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</si>
  <si>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</si>
  <si>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</si>
  <si>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</si>
  <si>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</si>
  <si>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</si>
  <si>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</si>
  <si>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</si>
  <si>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</si>
  <si>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</si>
  <si>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</si>
  <si>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</si>
  <si>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</si>
  <si>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</si>
  <si>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</si>
  <si>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</si>
  <si>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</si>
  <si>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</si>
  <si>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</si>
  <si>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</si>
  <si>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</si>
  <si>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</si>
  <si>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</si>
  <si>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</si>
  <si>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</si>
  <si>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</si>
  <si>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</si>
  <si>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</si>
  <si>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</si>
  <si>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</si>
  <si>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</si>
  <si>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</si>
  <si>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</si>
  <si>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</si>
  <si>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</si>
  <si>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</si>
  <si>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</si>
  <si>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</si>
  <si>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</si>
  <si>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</si>
  <si>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</si>
  <si>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</si>
  <si>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</si>
  <si>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</si>
  <si>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</si>
  <si>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</si>
  <si>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</si>
  <si>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</si>
  <si>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</si>
  <si>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</si>
  <si>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</si>
  <si>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</si>
  <si>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</si>
  <si>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</si>
  <si>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</si>
  <si>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</si>
  <si>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</si>
  <si>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</si>
  <si>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</si>
  <si>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</si>
  <si>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</si>
  <si>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</si>
  <si>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</si>
  <si>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</si>
  <si>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</si>
  <si>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</si>
  <si>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</si>
  <si>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</si>
  <si>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</si>
  <si>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</si>
  <si>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</si>
  <si>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</si>
  <si>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</si>
  <si>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</si>
  <si>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</si>
  <si>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</si>
  <si>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</si>
  <si>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</si>
  <si>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</si>
  <si>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</si>
  <si>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</si>
  <si>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</si>
  <si>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</si>
  <si>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</si>
  <si>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</si>
  <si>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</si>
  <si>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</si>
  <si>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</si>
  <si>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</si>
  <si>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</si>
  <si>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</si>
  <si>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</si>
  <si>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</si>
  <si>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</si>
  <si>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</si>
  <si>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</si>
  <si>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</si>
  <si>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</si>
  <si>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</si>
  <si>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</si>
  <si>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</si>
  <si>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</si>
  <si>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</si>
  <si>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</si>
  <si>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</si>
  <si>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</si>
  <si>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</si>
  <si>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</si>
  <si>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</si>
  <si>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</si>
  <si>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</si>
  <si>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</si>
  <si>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</si>
  <si>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</si>
  <si>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</si>
  <si>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</si>
  <si>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</si>
  <si>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</si>
  <si>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</si>
  <si>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</si>
  <si>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</si>
  <si>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</si>
  <si>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</si>
  <si>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</si>
  <si>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</si>
  <si>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</si>
  <si>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</si>
  <si>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</si>
  <si>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</si>
  <si>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</si>
  <si>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</si>
  <si>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</si>
  <si>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</si>
  <si>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</si>
  <si>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</si>
  <si>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</si>
  <si>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</si>
  <si>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</si>
  <si>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</si>
  <si>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</si>
  <si>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</si>
  <si>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</si>
  <si>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</si>
  <si>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</si>
  <si>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</si>
  <si>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</si>
  <si>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</si>
  <si>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</si>
  <si>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</si>
  <si>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</si>
  <si>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</si>
  <si>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</si>
  <si>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</si>
  <si>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</si>
  <si>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</si>
  <si>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</si>
  <si>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</si>
  <si>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</si>
  <si>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</si>
  <si>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</si>
  <si>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</si>
  <si>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</si>
  <si>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</si>
  <si>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</si>
  <si>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</si>
  <si>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</si>
  <si>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</si>
  <si>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</si>
  <si>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</si>
  <si>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</si>
  <si>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</si>
  <si>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</si>
  <si>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</si>
  <si>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</si>
  <si>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</si>
  <si>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</si>
  <si>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</si>
  <si>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</si>
  <si>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</si>
  <si>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</si>
  <si>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</si>
  <si>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</si>
  <si>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</si>
  <si>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</si>
  <si>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</si>
  <si>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</si>
  <si>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</si>
  <si>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</si>
  <si>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</si>
  <si>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</si>
  <si>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</si>
  <si>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</si>
  <si>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</si>
  <si>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</si>
  <si>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</si>
  <si>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</si>
  <si>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</si>
  <si>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</si>
  <si>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</si>
  <si>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</si>
  <si>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</si>
  <si>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</si>
  <si>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</si>
  <si>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</si>
  <si>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</si>
  <si>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</si>
  <si>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</si>
  <si>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</si>
  <si>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</si>
  <si>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</si>
  <si>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</si>
  <si>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</si>
  <si>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</si>
  <si>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</si>
  <si>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</si>
  <si>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</si>
  <si>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</si>
  <si>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</si>
  <si>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</si>
  <si>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</si>
  <si>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</si>
  <si>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</si>
  <si>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</si>
  <si>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</si>
  <si>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</si>
  <si>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</si>
  <si>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</si>
  <si>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</si>
  <si>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</si>
  <si>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</si>
  <si>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</si>
  <si>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</si>
  <si>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</si>
  <si>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</si>
  <si>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</si>
  <si>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</si>
  <si>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</si>
  <si>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</si>
  <si>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</si>
  <si>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</si>
  <si>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</si>
  <si>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</si>
  <si>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</si>
  <si>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</si>
  <si>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</si>
  <si>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</si>
  <si>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</si>
  <si>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</si>
  <si>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</si>
  <si>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</si>
  <si>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</si>
  <si>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</si>
  <si>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</si>
  <si>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</si>
  <si>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</si>
  <si>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</si>
  <si>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</si>
  <si>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</si>
  <si>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</si>
  <si>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</si>
  <si>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</si>
  <si>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</si>
  <si>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</si>
  <si>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</si>
  <si>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</si>
  <si>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</si>
  <si>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</si>
  <si>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</si>
  <si>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</si>
  <si>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</si>
  <si>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</si>
  <si>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</si>
  <si>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</si>
  <si>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</si>
  <si>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</si>
  <si>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</si>
  <si>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</si>
  <si>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</si>
  <si>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</si>
  <si>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</si>
  <si>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</si>
  <si>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</si>
  <si>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</si>
  <si>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</si>
  <si>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</si>
  <si>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</si>
  <si>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</si>
  <si>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</si>
  <si>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</si>
  <si>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</si>
  <si>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</si>
  <si>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</si>
  <si>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</si>
  <si>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</si>
  <si>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</si>
  <si>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</si>
  <si>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</si>
  <si>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</si>
  <si>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</si>
  <si>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</si>
  <si>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</si>
  <si>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</si>
  <si>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</si>
  <si>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</si>
  <si>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</si>
  <si>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</si>
  <si>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</si>
  <si>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</si>
  <si>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</si>
  <si>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</si>
  <si>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</si>
  <si>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</si>
  <si>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</si>
  <si>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</si>
  <si>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</si>
  <si>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</si>
  <si>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</si>
  <si>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</si>
  <si>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</si>
  <si>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</si>
  <si>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</si>
  <si>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</si>
  <si>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</si>
  <si>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</si>
  <si>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</si>
  <si>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</si>
  <si>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</si>
  <si>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</si>
  <si>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</si>
  <si>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</si>
  <si>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</si>
  <si>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</si>
  <si>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</si>
  <si>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</si>
  <si>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</si>
  <si>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</si>
  <si>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</si>
  <si>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</si>
  <si>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</si>
  <si>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</si>
  <si>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</si>
  <si>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</si>
  <si>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</si>
  <si>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</si>
  <si>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</si>
  <si>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</si>
  <si>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</si>
  <si>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</si>
  <si>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</si>
  <si>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</si>
  <si>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</si>
  <si>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</si>
  <si>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</si>
  <si>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</si>
  <si>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</si>
  <si>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</si>
  <si>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</si>
  <si>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</si>
  <si>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</si>
  <si>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</si>
  <si>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</si>
  <si>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</si>
  <si>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</si>
  <si>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</si>
  <si>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</si>
  <si>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</si>
  <si>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</si>
  <si>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</si>
  <si>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</si>
  <si>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</si>
  <si>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</si>
  <si>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</si>
  <si>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</si>
  <si>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</si>
  <si>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</si>
  <si>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</si>
  <si>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</si>
  <si>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</si>
  <si>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</si>
  <si>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</si>
  <si>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</si>
  <si>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</si>
  <si>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</si>
  <si>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</si>
  <si>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</si>
  <si>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</si>
  <si>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</si>
  <si>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</si>
  <si>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</si>
  <si>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</si>
  <si>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</si>
  <si>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</si>
  <si>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</si>
  <si>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</si>
  <si>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</si>
  <si>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</si>
  <si>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</si>
  <si>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</si>
  <si>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</si>
  <si>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</si>
  <si>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</si>
  <si>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</si>
  <si>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</si>
  <si>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</si>
  <si>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</si>
  <si>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</si>
  <si>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</si>
  <si>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</si>
  <si>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</si>
  <si>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</si>
  <si>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</si>
  <si>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</si>
  <si>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</si>
  <si>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</si>
  <si>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</si>
  <si>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</si>
  <si>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</si>
  <si>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</si>
  <si>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</si>
  <si>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</si>
  <si>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</si>
  <si>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</si>
  <si>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</si>
  <si>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</si>
  <si>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</si>
  <si>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</si>
  <si>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</si>
  <si>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</si>
  <si>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</si>
  <si>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</si>
  <si>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</si>
  <si>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</si>
  <si>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</si>
  <si>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</si>
  <si>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</si>
  <si>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</si>
  <si>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</si>
  <si>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</si>
  <si>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</si>
  <si>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</si>
  <si>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</si>
  <si>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</si>
  <si>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</si>
  <si>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</si>
  <si>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</si>
  <si>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</si>
  <si>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</si>
  <si>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</si>
  <si>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</si>
  <si>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</si>
  <si>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</si>
  <si>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</si>
  <si>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</si>
  <si>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</si>
  <si>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</si>
  <si>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</si>
  <si>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</si>
  <si>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</si>
  <si>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</si>
  <si>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</si>
  <si>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</si>
  <si>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</si>
  <si>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</si>
  <si>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</si>
  <si>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</si>
  <si>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</si>
  <si>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</si>
  <si>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</si>
  <si>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</si>
  <si>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</si>
  <si>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</si>
  <si>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</si>
  <si>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</si>
  <si>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</si>
  <si>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</si>
  <si>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</si>
  <si>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</si>
  <si>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</si>
  <si>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</si>
  <si>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</si>
  <si>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</si>
  <si>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</si>
  <si>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</si>
  <si>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</si>
  <si>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</si>
  <si>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</si>
  <si>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</si>
  <si>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</si>
  <si>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</si>
  <si>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</si>
  <si>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</si>
  <si>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</si>
  <si>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</si>
  <si>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</si>
  <si>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</si>
  <si>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</si>
  <si>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</si>
  <si>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</si>
  <si>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</si>
  <si>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</si>
  <si>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</si>
  <si>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</si>
  <si>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</si>
  <si>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</si>
  <si>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</si>
  <si>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</si>
  <si>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</si>
  <si>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</si>
  <si>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</si>
  <si>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</si>
  <si>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</si>
  <si>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</si>
  <si>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</si>
  <si>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</si>
  <si>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</si>
  <si>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</si>
  <si>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</si>
  <si>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</si>
  <si>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</si>
  <si>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</si>
  <si>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</si>
  <si>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</si>
  <si>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</si>
  <si>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</si>
  <si>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</si>
  <si>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</si>
  <si>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</si>
  <si>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</si>
  <si>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</si>
  <si>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</si>
  <si>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</si>
  <si>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</si>
  <si>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</si>
  <si>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</si>
  <si>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</si>
  <si>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</si>
  <si>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</si>
  <si>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</si>
  <si>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</si>
  <si>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</si>
  <si>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</si>
  <si>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</si>
  <si>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</si>
  <si>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</si>
  <si>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</si>
  <si>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</si>
  <si>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</si>
  <si>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</si>
  <si>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</si>
  <si>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</si>
  <si>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</si>
  <si>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</si>
  <si>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</si>
  <si>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</si>
  <si>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</si>
  <si>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</si>
  <si>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</si>
  <si>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</si>
  <si>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</si>
  <si>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</si>
  <si>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</si>
  <si>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</si>
  <si>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</si>
  <si>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</si>
  <si>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</si>
  <si>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</si>
  <si>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</si>
  <si>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</si>
  <si>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</si>
  <si>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</si>
  <si>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</si>
  <si>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</si>
  <si>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</si>
  <si>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</si>
  <si>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</si>
  <si>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</si>
  <si>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</si>
  <si>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</si>
  <si>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</si>
  <si>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</si>
  <si>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</si>
  <si>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</si>
  <si>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</si>
  <si>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</si>
  <si>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</si>
  <si>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</si>
  <si>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</si>
  <si>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</si>
  <si>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</si>
  <si>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</si>
  <si>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</si>
  <si>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</si>
  <si>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</si>
  <si>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</si>
  <si>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</si>
  <si>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</si>
  <si>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</si>
  <si>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</si>
  <si>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</si>
  <si>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</si>
  <si>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</si>
  <si>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</si>
  <si>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</si>
  <si>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</si>
  <si>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</si>
  <si>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</si>
  <si>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</si>
  <si>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</si>
  <si>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</si>
  <si>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</si>
  <si>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</si>
  <si>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</si>
  <si>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</si>
  <si>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</si>
  <si>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</si>
  <si>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</si>
  <si>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</si>
  <si>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</si>
  <si>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</si>
  <si>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</si>
  <si>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</si>
  <si>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</si>
  <si>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</si>
  <si>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</si>
  <si>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</si>
  <si>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</si>
  <si>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</si>
  <si>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</si>
  <si>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</si>
  <si>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</si>
  <si>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</si>
  <si>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</si>
  <si>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</si>
  <si>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</si>
  <si>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</si>
  <si>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</si>
  <si>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</si>
  <si>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</si>
  <si>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</si>
  <si>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</si>
  <si>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</si>
  <si>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</si>
  <si>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</si>
  <si>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</si>
  <si>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</si>
  <si>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</si>
  <si>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</si>
  <si>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</si>
  <si>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</si>
  <si>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</si>
  <si>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</si>
  <si>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</si>
  <si>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</si>
  <si>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</si>
  <si>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</si>
  <si>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</si>
  <si>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</si>
  <si>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</si>
  <si>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</si>
  <si>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</si>
  <si>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</si>
  <si>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</si>
  <si>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</si>
  <si>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</si>
  <si>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</si>
  <si>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</si>
  <si>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</si>
  <si>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</si>
  <si>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</si>
  <si>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</si>
  <si>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</si>
  <si>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</si>
  <si>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</si>
  <si>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</si>
  <si>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</si>
  <si>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</si>
  <si>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</si>
  <si>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</si>
  <si>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</si>
  <si>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</si>
  <si>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</si>
  <si>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</si>
  <si>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</si>
  <si>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</si>
  <si>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</si>
  <si>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</si>
  <si>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</si>
  <si>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</si>
  <si>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</si>
  <si>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</si>
  <si>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</si>
  <si>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</si>
  <si>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</si>
  <si>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</si>
  <si>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</si>
  <si>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</si>
  <si>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</si>
  <si>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</si>
  <si>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</si>
  <si>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</si>
  <si>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</si>
  <si>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</si>
  <si>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</si>
  <si>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</si>
  <si>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</si>
  <si>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</si>
  <si>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</si>
  <si>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</si>
  <si>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</si>
  <si>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</si>
  <si>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</si>
  <si>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</si>
  <si>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</si>
  <si>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</si>
  <si>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</si>
  <si>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</si>
  <si>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</si>
  <si>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</si>
  <si>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</si>
  <si>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</si>
  <si>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</si>
  <si>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</si>
  <si>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</si>
  <si>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</si>
  <si>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</si>
  <si>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</si>
  <si>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</si>
  <si>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</si>
  <si>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</si>
  <si>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</si>
  <si>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</si>
  <si>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</si>
  <si>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</si>
  <si>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</si>
  <si>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</si>
  <si>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</si>
  <si>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</si>
  <si>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</si>
  <si>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</si>
  <si>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</si>
  <si>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</si>
  <si>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</si>
  <si>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</si>
  <si>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</si>
  <si>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</si>
  <si>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</si>
  <si>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</si>
  <si>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</si>
  <si>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</si>
  <si>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</si>
  <si>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</si>
  <si>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</si>
  <si>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</si>
  <si>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</si>
  <si>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</si>
  <si>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</si>
  <si>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</si>
  <si>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</si>
  <si>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</si>
  <si>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</si>
  <si>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</si>
  <si>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</si>
  <si>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</si>
  <si>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</si>
  <si>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</si>
  <si>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</si>
  <si>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</si>
  <si>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</si>
  <si>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</si>
  <si>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</si>
  <si>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</si>
  <si>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</si>
  <si>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</si>
  <si>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</si>
  <si>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</si>
  <si>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</si>
  <si>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</si>
  <si>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</si>
  <si>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</si>
  <si>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</si>
  <si>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</si>
  <si>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</si>
  <si>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</si>
  <si>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</si>
  <si>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</si>
  <si>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</si>
  <si>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</si>
  <si>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</si>
  <si>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</si>
  <si>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</si>
  <si>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</si>
  <si>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</si>
  <si>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</si>
  <si>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</si>
  <si>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</si>
  <si>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</si>
  <si>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</si>
  <si>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</si>
  <si>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</si>
  <si>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</si>
  <si>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</si>
  <si>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</si>
  <si>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</si>
  <si>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</si>
  <si>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</si>
  <si>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</si>
  <si>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</si>
  <si>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</si>
  <si>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</si>
  <si>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</si>
  <si>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</si>
  <si>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</si>
  <si>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</si>
  <si>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</si>
  <si>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</si>
  <si>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</si>
  <si>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</si>
  <si>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</si>
  <si>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</si>
  <si>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</si>
  <si>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</si>
  <si>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</si>
  <si>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</si>
  <si>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</si>
  <si>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</si>
  <si>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</si>
  <si>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</si>
  <si>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</si>
  <si>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</si>
  <si>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</si>
  <si>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</si>
  <si>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</si>
  <si>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</si>
  <si>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</si>
  <si>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</si>
  <si>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</si>
  <si>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</si>
  <si>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</si>
  <si>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</si>
  <si>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</si>
  <si>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</si>
  <si>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</si>
  <si>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</si>
  <si>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</si>
  <si>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</si>
  <si>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</si>
  <si>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</si>
  <si>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</si>
  <si>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</si>
  <si>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</si>
  <si>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</si>
  <si>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</si>
  <si>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</si>
  <si>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</si>
  <si>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</si>
  <si>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</si>
  <si>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</si>
  <si>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</si>
  <si>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</si>
  <si>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</si>
  <si>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</si>
  <si>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</si>
  <si>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</si>
  <si>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</si>
  <si>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</si>
  <si>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</si>
  <si>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</si>
  <si>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</si>
  <si>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</si>
  <si>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</si>
  <si>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</si>
  <si>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</si>
  <si>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</si>
  <si>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</si>
  <si>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</si>
  <si>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</si>
  <si>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</si>
  <si>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</si>
  <si>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</si>
  <si>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</si>
  <si>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</si>
  <si>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</si>
  <si>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</si>
  <si>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</si>
  <si>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</si>
  <si>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</si>
  <si>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</si>
  <si>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</si>
  <si>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</si>
  <si>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</si>
  <si>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</si>
  <si>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</si>
  <si>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</si>
  <si>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</si>
  <si>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</si>
  <si>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</si>
  <si>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</si>
  <si>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</si>
  <si>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</si>
  <si>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</si>
  <si>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</si>
  <si>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</si>
  <si>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</si>
  <si>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</si>
  <si>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</si>
  <si>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</si>
  <si>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</si>
  <si>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</si>
  <si>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</si>
  <si>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</si>
  <si>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</si>
  <si>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</si>
  <si>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</si>
  <si>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</si>
  <si>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</si>
  <si>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</si>
  <si>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</si>
  <si>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</si>
  <si>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</si>
  <si>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</si>
  <si>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</si>
  <si>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</si>
  <si>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</si>
  <si>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</si>
  <si>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</si>
  <si>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</si>
  <si>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</si>
  <si>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</si>
  <si>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</si>
  <si>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</si>
  <si>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</si>
  <si>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</si>
  <si>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</si>
  <si>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</si>
  <si>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</si>
  <si>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</si>
  <si>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</si>
  <si>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</si>
  <si>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</si>
  <si>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</si>
  <si>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</si>
  <si>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</si>
  <si>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</si>
  <si>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</si>
  <si>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</si>
  <si>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</si>
  <si>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</si>
  <si>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</si>
  <si>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</si>
  <si>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</si>
  <si>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</si>
  <si>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</si>
  <si>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</si>
  <si>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</si>
  <si>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</si>
  <si>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</si>
  <si>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</si>
  <si>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</si>
  <si>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</si>
  <si>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</si>
  <si>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</si>
  <si>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</si>
  <si>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</si>
  <si>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</si>
  <si>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</si>
  <si>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</si>
  <si>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</si>
  <si>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</si>
  <si>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</si>
  <si>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</si>
  <si>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</si>
  <si>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</si>
  <si>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</si>
  <si>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</si>
  <si>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</si>
  <si>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</si>
  <si>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</si>
  <si>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</si>
  <si>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</si>
  <si>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</si>
  <si>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</si>
  <si>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</si>
  <si>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</si>
  <si>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</si>
  <si>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</si>
  <si>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</si>
  <si>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</si>
  <si>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</si>
  <si>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</si>
  <si>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</si>
  <si>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</si>
  <si>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</si>
  <si>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</si>
  <si>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</si>
  <si>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</si>
  <si>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</si>
  <si>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</si>
  <si>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</si>
  <si>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</si>
  <si>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</si>
  <si>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</si>
  <si>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</si>
  <si>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</si>
  <si>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</si>
  <si>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</si>
  <si>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</si>
  <si>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</si>
  <si>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</si>
  <si>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</si>
  <si>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</si>
  <si>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</si>
  <si>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</si>
  <si>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</si>
  <si>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</si>
  <si>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</si>
  <si>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</si>
  <si>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</si>
  <si>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</si>
  <si>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</si>
  <si>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</si>
  <si>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</si>
  <si>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</si>
  <si>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</si>
  <si>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</si>
  <si>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</si>
  <si>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</si>
  <si>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</si>
  <si>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</si>
  <si>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</si>
  <si>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</si>
  <si>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</si>
  <si>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</si>
  <si>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</si>
  <si>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</si>
  <si>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</si>
  <si>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</si>
  <si>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</si>
  <si>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</si>
  <si>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</si>
  <si>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</si>
  <si>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</si>
  <si>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</si>
  <si>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</si>
  <si>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</si>
  <si>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</si>
  <si>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</si>
  <si>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</si>
  <si>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</si>
  <si>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</si>
  <si>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</si>
  <si>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</si>
  <si>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</si>
  <si>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</si>
  <si>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</si>
  <si>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</si>
  <si>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</si>
  <si>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</si>
  <si>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</si>
  <si>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</si>
  <si>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</si>
  <si>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</si>
  <si>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</si>
  <si>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</si>
  <si>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</si>
  <si>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</si>
  <si>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</si>
  <si>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</si>
  <si>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</si>
  <si>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</si>
  <si>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</si>
  <si>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</si>
  <si>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</si>
  <si>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</si>
  <si>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</si>
  <si>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</si>
  <si>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</si>
  <si>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</si>
  <si>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</si>
  <si>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</si>
  <si>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</si>
  <si>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</si>
  <si>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</si>
  <si>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</si>
  <si>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</si>
  <si>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</si>
  <si>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</si>
  <si>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</si>
  <si>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</si>
  <si>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</si>
  <si>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</si>
  <si>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</si>
  <si>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</si>
  <si>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</si>
  <si>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</si>
  <si>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</si>
  <si>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</si>
  <si>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</si>
  <si>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</si>
  <si>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</si>
  <si>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</si>
  <si>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</si>
  <si>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</si>
  <si>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</si>
  <si>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</si>
  <si>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</si>
  <si>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</si>
  <si>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</si>
  <si>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</si>
  <si>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</si>
  <si>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</si>
  <si>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</si>
  <si>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</si>
  <si>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</si>
  <si>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</si>
  <si>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</si>
  <si>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</si>
  <si>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</si>
  <si>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</si>
  <si>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</si>
  <si>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</si>
  <si>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</si>
  <si>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</si>
  <si>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</si>
  <si>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</si>
  <si>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</si>
  <si>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</si>
  <si>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</si>
  <si>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</si>
  <si>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</si>
  <si>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</si>
  <si>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</si>
  <si>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</si>
  <si>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</si>
  <si>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</si>
  <si>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</si>
  <si>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</si>
  <si>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</si>
  <si>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</si>
  <si>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</si>
  <si>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</si>
  <si>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</si>
  <si>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</si>
  <si>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</si>
  <si>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</si>
  <si>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</si>
  <si>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</si>
  <si>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</si>
  <si>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</si>
  <si>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</si>
  <si>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</si>
  <si>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</si>
  <si>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</si>
  <si>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</si>
  <si>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</si>
  <si>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</si>
  <si>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</si>
  <si>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</si>
  <si>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</si>
  <si>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</si>
  <si>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</si>
  <si>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</si>
  <si>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</si>
  <si>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</si>
  <si>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</si>
  <si>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</si>
  <si>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</si>
  <si>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</si>
  <si>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</si>
  <si>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</si>
  <si>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</si>
  <si>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</si>
  <si>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</si>
  <si>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</si>
  <si>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</si>
  <si>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</si>
  <si>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</si>
  <si>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</si>
  <si>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</si>
  <si>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</si>
  <si>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</si>
  <si>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</si>
  <si>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</si>
  <si>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</si>
  <si>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</si>
  <si>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</si>
  <si>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</si>
  <si>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</si>
  <si>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</si>
  <si>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</si>
  <si>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</si>
  <si>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</si>
  <si>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</si>
  <si>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</si>
  <si>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</si>
  <si>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</si>
  <si>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</si>
  <si>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</si>
  <si>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</si>
  <si>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</si>
  <si>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</si>
  <si>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</si>
  <si>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</si>
  <si>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</si>
  <si>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</si>
  <si>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</si>
  <si>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</si>
  <si>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</si>
  <si>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</si>
  <si>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</si>
  <si>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</si>
  <si>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</si>
  <si>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</si>
  <si>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</si>
  <si>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</si>
  <si>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</si>
  <si>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</si>
  <si>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</si>
  <si>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</si>
  <si>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</si>
  <si>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</si>
  <si>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</si>
  <si>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</si>
  <si>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</si>
  <si>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</si>
  <si>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</si>
  <si>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</si>
  <si>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</si>
  <si>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</si>
  <si>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</si>
  <si>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</si>
  <si>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</si>
  <si>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</si>
  <si>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</si>
  <si>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</si>
  <si>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</si>
  <si>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</si>
  <si>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</si>
  <si>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</si>
  <si>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</si>
  <si>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</si>
  <si>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</si>
  <si>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</si>
  <si>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</si>
  <si>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</si>
  <si>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</si>
  <si>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</si>
  <si>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</si>
  <si>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</si>
  <si>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</si>
  <si>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</si>
  <si>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</si>
  <si>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</si>
  <si>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</si>
  <si>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</si>
  <si>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</si>
  <si>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</si>
  <si>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</si>
  <si>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</si>
  <si>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</si>
  <si>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</si>
  <si>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</si>
  <si>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</si>
  <si>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</si>
  <si>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</si>
  <si>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</si>
  <si>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</si>
  <si>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</si>
  <si>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</si>
  <si>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</si>
  <si>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</si>
  <si>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</si>
  <si>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</si>
  <si>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</si>
  <si>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</si>
  <si>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</si>
  <si>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</si>
  <si>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</si>
  <si>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</si>
  <si>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</si>
  <si>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</si>
  <si>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</si>
  <si>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</si>
  <si>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</si>
  <si>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</si>
  <si>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</si>
  <si>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</si>
  <si>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</si>
  <si>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</si>
  <si>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</si>
  <si>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</si>
  <si>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</si>
  <si>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</si>
  <si>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</si>
  <si>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</si>
  <si>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</si>
  <si>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</si>
  <si>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</si>
  <si>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</si>
  <si>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</si>
  <si>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</si>
  <si>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</si>
  <si>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</si>
  <si>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</si>
  <si>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</si>
  <si>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</si>
  <si>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</si>
  <si>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</si>
  <si>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</si>
  <si>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</si>
  <si>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</si>
  <si>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</si>
  <si>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</si>
  <si>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</si>
  <si>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</si>
  <si>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</si>
  <si>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</si>
  <si>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</si>
  <si>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</si>
  <si>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</si>
  <si>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</si>
  <si>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</si>
  <si>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</si>
  <si>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</si>
  <si>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</si>
  <si>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</si>
  <si>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</si>
  <si>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</si>
  <si>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</si>
  <si>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</si>
  <si>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</si>
  <si>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</si>
  <si>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</si>
  <si>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</si>
  <si>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</si>
  <si>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</si>
  <si>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</si>
  <si>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</si>
  <si>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</si>
  <si>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</si>
  <si>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</si>
  <si>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</si>
  <si>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</si>
  <si>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</si>
  <si>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</si>
  <si>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</si>
  <si>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</si>
  <si>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</si>
  <si>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</si>
  <si>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</si>
  <si>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</si>
  <si>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</si>
  <si>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</si>
  <si>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</si>
  <si>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</si>
  <si>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</si>
  <si>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</si>
  <si>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</si>
  <si>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</si>
  <si>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</si>
  <si>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</si>
  <si>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</si>
  <si>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</si>
  <si>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</si>
  <si>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</si>
  <si>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</si>
  <si>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</si>
  <si>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</si>
  <si>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</si>
  <si>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</si>
  <si>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</si>
  <si>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</si>
  <si>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</si>
  <si>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</si>
  <si>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</si>
  <si>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</si>
  <si>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</si>
  <si>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</si>
  <si>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</si>
  <si>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</si>
  <si>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</si>
  <si>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</si>
  <si>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</si>
  <si>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</si>
  <si>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</si>
  <si>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</si>
  <si>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</si>
  <si>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</si>
  <si>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</si>
  <si>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</si>
  <si>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</si>
  <si>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</si>
  <si>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</si>
  <si>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</si>
  <si>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</si>
  <si>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</si>
  <si>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</si>
  <si>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</si>
  <si>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</si>
  <si>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</si>
  <si>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</si>
  <si>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</si>
  <si>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</si>
  <si>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</si>
  <si>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</si>
  <si>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</si>
  <si>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</si>
  <si>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</si>
  <si>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</si>
  <si>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</si>
  <si>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</si>
  <si>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</si>
  <si>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</si>
  <si>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</si>
  <si>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</si>
  <si>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</si>
  <si>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</si>
  <si>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</si>
  <si>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</si>
  <si>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</si>
  <si>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</si>
  <si>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</si>
  <si>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</si>
  <si>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</si>
  <si>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</si>
  <si>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</si>
  <si>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</si>
  <si>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</si>
  <si>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</si>
  <si>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</si>
  <si>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</si>
  <si>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</si>
  <si>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</si>
  <si>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</si>
  <si>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</si>
  <si>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</si>
  <si>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</si>
  <si>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</si>
  <si>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</si>
  <si>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</si>
  <si>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</si>
  <si>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</si>
  <si>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</si>
  <si>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</si>
  <si>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</si>
  <si>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</si>
  <si>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</si>
  <si>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</si>
  <si>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</si>
  <si>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</si>
  <si>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</si>
  <si>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</si>
  <si>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</si>
  <si>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</si>
  <si>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</si>
  <si>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</si>
  <si>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</si>
  <si>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</si>
  <si>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</si>
  <si>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</si>
  <si>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</si>
  <si>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</si>
  <si>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</si>
  <si>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</si>
  <si>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</si>
  <si>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</si>
  <si>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</si>
  <si>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</si>
  <si>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</si>
  <si>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</si>
  <si>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</si>
  <si>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</si>
  <si>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</si>
  <si>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</si>
  <si>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</si>
  <si>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</si>
  <si>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</si>
  <si>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</si>
  <si>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</si>
  <si>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</si>
  <si>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</si>
  <si>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</si>
  <si>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</si>
  <si>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</si>
  <si>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</si>
  <si>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</si>
  <si>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</si>
  <si>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</si>
  <si>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</si>
  <si>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</si>
  <si>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</si>
  <si>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</si>
  <si>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</si>
  <si>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</si>
  <si>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</si>
  <si>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</si>
  <si>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</si>
  <si>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</si>
  <si>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</si>
  <si>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</si>
  <si>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</si>
  <si>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</si>
  <si>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</si>
  <si>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</si>
  <si>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</si>
  <si>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</si>
  <si>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</si>
  <si>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</si>
  <si>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</si>
  <si>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</si>
  <si>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</si>
  <si>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</si>
  <si>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</si>
  <si>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</si>
  <si>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</si>
  <si>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</si>
  <si>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</si>
  <si>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</si>
  <si>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</si>
  <si>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</si>
  <si>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</si>
  <si>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</si>
  <si>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</si>
  <si>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</si>
  <si>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</si>
  <si>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</si>
  <si>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</si>
  <si>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</si>
  <si>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</si>
  <si>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</si>
  <si>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</si>
  <si>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</si>
  <si>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</si>
  <si>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</si>
  <si>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</si>
  <si>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</si>
  <si>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</si>
  <si>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</si>
  <si>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</si>
  <si>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</si>
  <si>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</si>
  <si>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</si>
  <si>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</si>
  <si>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</si>
  <si>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</si>
  <si>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</si>
  <si>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</si>
  <si>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</si>
  <si>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</si>
  <si>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</si>
  <si>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</si>
  <si>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</si>
  <si>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</si>
  <si>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</si>
  <si>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</si>
  <si>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</si>
  <si>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</si>
  <si>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</si>
  <si>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</si>
  <si>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</si>
  <si>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</si>
  <si>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</si>
  <si>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</si>
  <si>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</si>
  <si>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</si>
  <si>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</si>
  <si>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</si>
  <si>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</si>
  <si>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</si>
  <si>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</si>
  <si>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</si>
  <si>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</si>
  <si>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</si>
  <si>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</si>
  <si>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</si>
  <si>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</si>
  <si>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</si>
  <si>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</si>
  <si>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</si>
  <si>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</si>
  <si>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</si>
  <si>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</si>
  <si>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</si>
  <si>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</si>
  <si>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</si>
  <si>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</si>
  <si>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</si>
  <si>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</si>
  <si>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</si>
  <si>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</si>
  <si>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</si>
  <si>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</si>
  <si>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</si>
  <si>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</si>
  <si>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</si>
  <si>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</si>
  <si>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</si>
  <si>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</si>
  <si>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</si>
  <si>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</si>
  <si>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</si>
  <si>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</si>
  <si>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</si>
  <si>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</si>
  <si>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</si>
  <si>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</si>
  <si>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</si>
  <si>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</si>
  <si>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</si>
  <si>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</si>
  <si>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</si>
  <si>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</si>
  <si>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</si>
  <si>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</si>
  <si>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</si>
  <si>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</si>
  <si>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</si>
  <si>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</si>
  <si>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</si>
  <si>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</si>
  <si>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</si>
  <si>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</si>
  <si>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</si>
  <si>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</si>
  <si>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</si>
  <si>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</si>
  <si>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</si>
  <si>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</si>
  <si>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</si>
  <si>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</si>
  <si>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</si>
  <si>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</si>
  <si>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</si>
  <si>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</si>
  <si>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</si>
  <si>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</si>
  <si>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</si>
  <si>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</si>
  <si>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</si>
  <si>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</si>
  <si>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</si>
  <si>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</si>
  <si>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</si>
  <si>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</si>
  <si>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</si>
  <si>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</si>
  <si>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</si>
  <si>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</si>
  <si>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</si>
  <si>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</si>
  <si>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</si>
  <si>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</si>
  <si>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</si>
  <si>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</si>
  <si>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</si>
  <si>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</si>
  <si>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</si>
  <si>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</si>
  <si>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</si>
  <si>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</si>
  <si>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</si>
  <si>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</si>
  <si>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</si>
  <si>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</si>
  <si>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</si>
  <si>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</si>
  <si>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</si>
  <si>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</si>
  <si>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</si>
  <si>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</si>
  <si>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</si>
  <si>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</si>
  <si>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</si>
  <si>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</si>
  <si>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</si>
  <si>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</si>
  <si>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</si>
  <si>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</si>
  <si>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</si>
  <si>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</si>
  <si>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</si>
  <si>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</si>
  <si>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</si>
  <si>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</si>
  <si>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</si>
  <si>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</si>
  <si>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</si>
  <si>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</si>
  <si>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</si>
  <si>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</si>
  <si>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</si>
  <si>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</si>
  <si>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</si>
  <si>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</si>
  <si>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</si>
  <si>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</si>
  <si>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</si>
  <si>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</si>
  <si>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</si>
  <si>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</si>
  <si>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</si>
  <si>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</si>
  <si>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</si>
  <si>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</si>
  <si>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</si>
  <si>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</si>
  <si>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</si>
  <si>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</si>
  <si>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</si>
  <si>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</si>
  <si>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</si>
  <si>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</si>
  <si>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</si>
  <si>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</si>
  <si>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</si>
  <si>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</si>
  <si>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</si>
  <si>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</si>
  <si>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</si>
  <si>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</si>
  <si>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</si>
  <si>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</si>
  <si>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</si>
  <si>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</si>
  <si>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</si>
  <si>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</si>
  <si>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</si>
  <si>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</si>
  <si>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</si>
  <si>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</si>
  <si>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</si>
  <si>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</si>
  <si>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</si>
  <si>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</si>
  <si>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</si>
  <si>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</si>
  <si>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</si>
  <si>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</si>
  <si>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</si>
  <si>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</si>
  <si>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</si>
  <si>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</si>
  <si>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</si>
  <si>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</si>
  <si>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</si>
  <si>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</si>
  <si>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</si>
  <si>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</si>
  <si>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</si>
  <si>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</si>
  <si>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</si>
  <si>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</si>
  <si>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</si>
  <si>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</si>
  <si>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</si>
  <si>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</si>
  <si>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</si>
  <si>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</si>
  <si>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</si>
  <si>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</si>
  <si>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</si>
  <si>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</si>
  <si>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</si>
  <si>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</si>
  <si>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</si>
  <si>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</si>
  <si>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</si>
  <si>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</si>
  <si>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</si>
  <si>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</si>
  <si>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</si>
  <si>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</si>
  <si>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</si>
  <si>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</si>
  <si>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</si>
  <si>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</si>
  <si>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</si>
  <si>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</si>
  <si>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</si>
  <si>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</si>
  <si>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</si>
  <si>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</si>
  <si>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</si>
  <si>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</si>
  <si>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</si>
  <si>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</si>
  <si>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</si>
  <si>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</si>
  <si>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</si>
  <si>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</si>
  <si>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</si>
  <si>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</si>
  <si>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</si>
  <si>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</si>
  <si>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</si>
  <si>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</si>
  <si>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</si>
  <si>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</si>
  <si>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</si>
  <si>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</si>
  <si>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</si>
  <si>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</si>
  <si>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</si>
  <si>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</si>
  <si>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</si>
  <si>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</si>
  <si>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</si>
  <si>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</si>
  <si>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</si>
  <si>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</si>
  <si>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</si>
  <si>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</si>
  <si>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</si>
  <si>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</si>
  <si>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</si>
  <si>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</si>
  <si>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</si>
  <si>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</si>
  <si>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</si>
  <si>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</si>
  <si>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</si>
  <si>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</si>
  <si>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</si>
  <si>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</si>
  <si>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</si>
  <si>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</si>
  <si>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</si>
  <si>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</si>
  <si>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</si>
  <si>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</si>
  <si>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</si>
  <si>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</si>
  <si>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</si>
  <si>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</si>
  <si>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</si>
  <si>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</si>
  <si>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</si>
  <si>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</si>
  <si>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</si>
  <si>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</si>
  <si>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</si>
  <si>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</si>
  <si>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</si>
  <si>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</si>
  <si>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</si>
  <si>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</si>
  <si>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</si>
  <si>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</si>
  <si>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</si>
  <si>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</si>
  <si>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</si>
  <si>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</si>
  <si>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</si>
  <si>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</si>
  <si>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</si>
  <si>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</si>
  <si>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</si>
  <si>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</si>
  <si>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</si>
  <si>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</si>
  <si>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</si>
  <si>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</si>
  <si>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</si>
  <si>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</si>
  <si>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</si>
  <si>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</si>
  <si>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</si>
  <si>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</si>
  <si>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</si>
  <si>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</si>
  <si>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</si>
  <si>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</si>
  <si>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</si>
  <si>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</si>
  <si>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</si>
  <si>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</si>
  <si>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</si>
  <si>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</si>
  <si>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</si>
  <si>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</si>
  <si>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</si>
  <si>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</si>
  <si>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</si>
  <si>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</si>
  <si>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</si>
  <si>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</si>
  <si>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</si>
  <si>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</si>
  <si>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</si>
  <si>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</si>
  <si>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</si>
  <si>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</si>
  <si>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</si>
  <si>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</si>
  <si>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</si>
  <si>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</si>
  <si>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</si>
  <si>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</si>
  <si>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</si>
  <si>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</si>
  <si>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</si>
  <si>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</si>
  <si>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</si>
  <si>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</si>
  <si>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</si>
  <si>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</si>
  <si>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</si>
  <si>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</si>
  <si>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</si>
  <si>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</si>
  <si>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</si>
  <si>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</si>
  <si>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</si>
  <si>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</si>
  <si>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</si>
  <si>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</si>
  <si>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</si>
  <si>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</si>
  <si>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</si>
  <si>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</si>
  <si>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</si>
  <si>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</si>
  <si>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</si>
  <si>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</si>
  <si>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</si>
  <si>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</si>
  <si>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</si>
  <si>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</si>
  <si>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</si>
  <si>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</si>
  <si>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</si>
  <si>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</si>
  <si>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</si>
  <si>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</si>
  <si>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</si>
  <si>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</si>
  <si>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</si>
  <si>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</si>
  <si>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</si>
  <si>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</si>
  <si>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</si>
  <si>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</si>
  <si>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</si>
  <si>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</si>
  <si>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</si>
  <si>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</si>
  <si>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</si>
  <si>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</si>
  <si>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</si>
  <si>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</si>
  <si>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</si>
  <si>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</si>
  <si>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</si>
  <si>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</si>
  <si>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</si>
  <si>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</si>
  <si>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</si>
  <si>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</si>
  <si>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</si>
  <si>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</si>
  <si>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</si>
  <si>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</si>
  <si>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</si>
  <si>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</si>
  <si>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</si>
  <si>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</si>
  <si>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</si>
  <si>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</si>
  <si>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</si>
  <si>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</si>
  <si>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</si>
  <si>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</si>
  <si>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</si>
  <si>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</si>
  <si>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</si>
  <si>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</si>
  <si>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</si>
  <si>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</si>
  <si>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</si>
  <si>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</si>
  <si>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</si>
  <si>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</si>
  <si>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</si>
  <si>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</si>
  <si>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</si>
  <si>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</si>
  <si>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</si>
  <si>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</si>
  <si>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</si>
  <si>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</si>
  <si>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</si>
  <si>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</si>
  <si>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</si>
  <si>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</si>
  <si>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</si>
  <si>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</si>
  <si>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</si>
  <si>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</si>
  <si>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</si>
  <si>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</si>
  <si>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</si>
  <si>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</si>
  <si>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</si>
  <si>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</si>
  <si>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</si>
  <si>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</si>
  <si>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</si>
  <si>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</si>
  <si>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</si>
  <si>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</si>
  <si>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</si>
  <si>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</si>
  <si>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</si>
  <si>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</si>
  <si>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</si>
  <si>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</si>
  <si>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</si>
  <si>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</si>
  <si>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</si>
  <si>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</si>
  <si>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</si>
  <si>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</si>
  <si>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</si>
  <si>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</si>
  <si>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</si>
  <si>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</si>
  <si>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</si>
  <si>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</si>
  <si>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</si>
  <si>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</si>
  <si>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</si>
  <si>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</si>
  <si>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</si>
  <si>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</si>
  <si>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</si>
  <si>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</si>
  <si>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</si>
  <si>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</si>
  <si>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</si>
  <si>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</si>
  <si>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</si>
  <si>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</si>
  <si>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</si>
  <si>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</si>
  <si>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</si>
  <si>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</si>
  <si>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</si>
  <si>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</si>
  <si>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</si>
  <si>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</si>
  <si>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</si>
  <si>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</si>
  <si>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</si>
  <si>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</si>
  <si>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</si>
  <si>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</si>
  <si>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</si>
  <si>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</si>
  <si>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</si>
  <si>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</si>
  <si>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</si>
  <si>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</si>
  <si>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</si>
  <si>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</si>
  <si>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</si>
  <si>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</si>
  <si>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</si>
  <si>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</si>
  <si>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</si>
  <si>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</si>
  <si>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</si>
  <si>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</si>
  <si>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</si>
  <si>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</si>
  <si>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</si>
  <si>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</si>
  <si>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</si>
  <si>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</si>
  <si>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</si>
  <si>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</si>
  <si>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</si>
  <si>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</si>
  <si>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</si>
  <si>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</si>
  <si>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</si>
  <si>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</si>
  <si>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</si>
  <si>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</si>
  <si>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</si>
  <si>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</si>
  <si>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</si>
  <si>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</si>
  <si>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</si>
  <si>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</si>
  <si>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</si>
  <si>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</si>
  <si>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</si>
  <si>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</si>
  <si>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</si>
  <si>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</si>
  <si>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</si>
  <si>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</si>
  <si>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</si>
  <si>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</si>
  <si>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</si>
  <si>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</si>
  <si>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</si>
  <si>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</si>
  <si>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</si>
  <si>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</si>
  <si>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</si>
  <si>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</si>
  <si>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</si>
  <si>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</si>
  <si>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</si>
  <si>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</si>
  <si>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</si>
  <si>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</si>
  <si>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</si>
  <si>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</si>
  <si>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</si>
  <si>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</si>
  <si>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</si>
  <si>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</si>
  <si>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</si>
  <si>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</si>
  <si>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</si>
  <si>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</si>
  <si>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</si>
  <si>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</si>
  <si>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</si>
  <si>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</si>
  <si>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</si>
  <si>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</si>
  <si>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</si>
  <si>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</si>
  <si>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</si>
  <si>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</si>
  <si>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</si>
  <si>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</si>
  <si>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</si>
  <si>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</si>
  <si>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</si>
  <si>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</si>
  <si>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</si>
  <si>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</si>
  <si>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</si>
  <si>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</si>
  <si>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</si>
  <si>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</si>
  <si>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</si>
  <si>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</si>
  <si>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</si>
  <si>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</si>
  <si>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</si>
  <si>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</si>
  <si>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</si>
  <si>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</si>
  <si>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</si>
  <si>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</si>
  <si>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</si>
  <si>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</si>
  <si>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</si>
  <si>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</si>
  <si>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</si>
  <si>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</si>
  <si>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</si>
  <si>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</si>
  <si>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</si>
  <si>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</si>
  <si>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</si>
  <si>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</si>
  <si>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</si>
  <si>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</si>
  <si>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</si>
  <si>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</si>
  <si>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</si>
  <si>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</si>
  <si>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</si>
  <si>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</si>
  <si>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</si>
  <si>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</si>
  <si>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</si>
  <si>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</si>
  <si>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</si>
  <si>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</si>
  <si>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</si>
  <si>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</si>
  <si>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</si>
  <si>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</si>
  <si>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</si>
  <si>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</si>
  <si>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</si>
  <si>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</si>
  <si>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</si>
  <si>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</si>
  <si>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</si>
  <si>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</si>
  <si>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</si>
  <si>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</si>
  <si>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</si>
  <si>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</si>
  <si>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</si>
  <si>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</si>
  <si>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</si>
  <si>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</si>
  <si>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</si>
  <si>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</si>
  <si>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</si>
  <si>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</si>
  <si>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</si>
  <si>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</si>
  <si>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</si>
  <si>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</si>
  <si>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</si>
  <si>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</si>
  <si>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</si>
  <si>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</si>
  <si>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</si>
  <si>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</si>
  <si>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</si>
  <si>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</si>
  <si>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</si>
  <si>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</si>
  <si>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</si>
  <si>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</si>
  <si>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</si>
  <si>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</si>
  <si>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</si>
  <si>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</si>
  <si>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</si>
  <si>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</si>
  <si>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</si>
  <si>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</si>
  <si>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</si>
  <si>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</si>
  <si>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</si>
  <si>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</si>
  <si>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</si>
  <si>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</si>
  <si>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</si>
  <si>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</si>
  <si>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</si>
  <si>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</si>
  <si>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</si>
  <si>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</si>
  <si>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</si>
  <si>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</si>
  <si>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</si>
  <si>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</si>
  <si>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</si>
  <si>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</si>
  <si>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</si>
  <si>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</si>
  <si>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</si>
  <si>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</si>
  <si>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</si>
  <si>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</si>
  <si>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</si>
  <si>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</si>
  <si>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</si>
  <si>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</si>
  <si>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</si>
  <si>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</si>
  <si>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</si>
  <si>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</si>
  <si>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</si>
  <si>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</si>
  <si>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</si>
  <si>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</si>
  <si>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</si>
  <si>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</si>
  <si>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</si>
  <si>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</si>
  <si>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</si>
  <si>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</si>
  <si>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</si>
  <si>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</si>
  <si>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</si>
  <si>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</si>
  <si>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</si>
  <si>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</si>
  <si>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</si>
  <si>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</si>
  <si>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</si>
  <si>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</si>
  <si>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</si>
  <si>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</si>
  <si>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</si>
  <si>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</si>
  <si>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</si>
  <si>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</si>
  <si>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</si>
  <si>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</si>
  <si>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</si>
  <si>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</si>
  <si>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</si>
  <si>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</si>
  <si>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</si>
  <si>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</si>
  <si>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</si>
  <si>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</si>
  <si>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</si>
  <si>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</si>
  <si>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</si>
  <si>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</si>
  <si>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</si>
  <si>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</si>
  <si>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</si>
  <si>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</si>
  <si>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</si>
  <si>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</si>
  <si>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</si>
  <si>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</si>
  <si>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</si>
  <si>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</si>
  <si>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</si>
  <si>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</si>
  <si>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</si>
  <si>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</si>
  <si>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</si>
  <si>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</si>
  <si>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</si>
  <si>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</si>
  <si>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</si>
  <si>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</si>
  <si>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</si>
  <si>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</si>
  <si>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</si>
  <si>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</si>
  <si>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</si>
  <si>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</si>
  <si>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</si>
  <si>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</si>
  <si>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</si>
  <si>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</si>
  <si>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</si>
  <si>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</si>
  <si>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</si>
  <si>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</si>
  <si>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</si>
  <si>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</si>
  <si>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</si>
  <si>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</si>
  <si>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</si>
  <si>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</si>
  <si>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</si>
  <si>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</si>
  <si>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</si>
  <si>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</si>
  <si>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</si>
  <si>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</si>
  <si>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</si>
  <si>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</si>
  <si>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</si>
  <si>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</si>
  <si>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Team at site TS</t>
  </si>
  <si>
    <t>No PCM</t>
  </si>
  <si>
    <t>ETA 60 min</t>
  </si>
  <si>
    <t>PCM-20251103-00000695</t>
  </si>
  <si>
    <t xml:space="preserve">Major </t>
  </si>
  <si>
    <t>EM team on the way ETA 100 Mins</t>
  </si>
  <si>
    <t>PCM-20251103-00000754</t>
  </si>
  <si>
    <t>EM team on the way ETA 30 Mins</t>
  </si>
  <si>
    <t>PCM-20251103-00000555</t>
  </si>
  <si>
    <t xml:space="preserve">5G Switched off due to high load / EM team at site connect PG </t>
  </si>
  <si>
    <t>TT-20251102-01141 / no PCM</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</si>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</sst>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301.54125995370123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5.9720601850131061E-2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45964.489685879627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45964.489685879627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45964.489685879627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45964.489685879627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45964.489685879627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45964.489685879627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45964.489685879627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45964.489685879627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45964.489685879627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45964.489685879627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45964.489685879627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45964.489685879627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45964.489685879627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45964.489685879627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45964.489685879627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45964.489685879627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45964.489685879627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45964.489685879627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45964.489685879627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45964.489685879627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45964.489685879627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45964.489685879627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45964.489685879627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45964.489685879627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45964.489685879627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45964.489685879627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45964.489685879627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45964.489685879627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45964.489685879627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45964.489685879627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45964.489685879627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45964.489685879627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45964.489685879627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45964.489685879627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45964.489685879627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45964.489685879627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45964.489685879627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45964.489685879627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45964.489685879627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45964.489685879627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45964.489685879627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45964.489685879627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45964.489685879627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45964.489685879627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45964.489685879627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45964.489685879627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45964.489685879627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45964.489685879627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45964.489685879627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45964.489685879627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45964.489685879627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45964.489685879627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45964.489685879627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45964.489685879627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45964.489685879627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45964.489685879627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45964.489685879627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45964.489685879627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45964.489685879627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45964.489685879627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45964.489685879627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45964.489685879627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45964.489685879627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45964.489685879627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45964.489685879627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45964.489685879627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45964.489685879627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45964.489685879627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45964.489685879627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45964.489685879627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45964.489685879627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45964.489685879627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45964.489685879627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45964.489685879627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45964.489685879627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45964.489685879627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45964.489685879627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45964.489685879627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45964.489685879627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45964.489685879627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45964.489685879627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45964.489685879627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45964.489685879627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45964.489685879627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45964.489685879627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45964.489685879627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45964.489685879627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45964.489685879627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45964.489685879627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45964.489685879627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45964.489685879627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45964.489685879627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45964.489685879627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45964.489685879627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45964.489685879627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45964.489685879627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45964.489685879627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45964.489685879627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45964.489685879627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45964.489685879627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45964.489685879627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45964.489685879627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45964.489685879627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45964.489685879627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45964.489685879627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45964.489685879627</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45964.489685879627</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139.48984791666589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5.7476025462965481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0.11866736110823695</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6.7220601849840023E-2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1</v>
      </c>
      <c r="D7" s="18" t="s">
        <v>25102</v>
      </c>
      <c r="E7" s="113" t="s">
        <v>39021</v>
      </c>
      <c r="F7" s="114"/>
      <c r="G7" s="115">
        <f ca="1">IFERROR(NOW()-F7,"-")</f>
        <v>45964.489685879627</v>
      </c>
      <c r="H7" s="114">
        <v>45964.424907407411</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45964.489685879627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45964.489685879627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45964.489685879627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45964.489685879627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45964.489685879627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45964.489685879627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45964.489685879627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45964.489685879627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45964.489685879627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45964.489685879627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45964.489685879627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45964.489685879627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45964.489685879627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45964.489685879627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45964.489685879627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45964.489685879627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45964.489685879627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45964.489685879627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45964.489685879627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45964.489685879627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45964.489685879627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45964.489685879627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45964.489685879627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45964.489685879627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45964.489685879627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45964.489685879627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45964.489685879627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45964.489685879627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45964.489685879627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45964.489685879627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45964.489685879627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45964.489685879627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45964.489685879627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45964.489685879627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45964.489685879627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45964.489685879627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45964.489685879627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45964.489685879627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45964.489685879627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45964.489685879627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45964.489685879627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45964.489685879627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45964.489685879627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45964.489685879627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45964.489685879627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45964.489685879627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45964.489685879627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45964.489685879627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45964.489685879627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45964.489685879627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45964.489685879627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45964.489685879627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45964.489685879627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45964.489685879627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45964.489685879627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45964.489685879627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45964.489685879627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45964.489685879627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45964.489685879627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45964.489685879627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45964.489685879627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45964.489685879627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45964.489685879627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45964.489685879627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45964.489685879627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45964.489685879627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45964.489685879627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45964.489685879627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45964.489685879627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45964.489685879627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45964.489685879627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45964.489685879627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45964.489685879627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45964.489685879627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45964.489685879627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45964.489685879627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45964.489685879627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45964.489685879627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45964.489685879627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45964.489685879627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45964.489685879627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45964.489685879627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45964.489685879627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45964.489685879627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45964.489685879627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45964.489685879627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45964.489685879627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45964.489685879627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45964.489685879627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45964.489685879627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45964.489685879627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45964.489685879627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45964.489685879627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45964.489685879627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45964.489685879627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45964.489685879627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45964.489685879627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45964.489685879627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45964.489685879627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45964.489685879627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45964.489685879627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45964.489685879627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45964.489685879627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45964.489685879627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45964.489685879627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45964.489685879627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45964.489685879627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45964.489685879627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45964.489685879627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45964.489685879627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45964.489685879627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45964.489685879627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45964.489685879627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45964.489685879627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45964.489685879627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45964.489685879627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45964.489685879627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45964.489685879627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45964.489685879627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45964.489685879627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45964.489685879627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45964.489685879627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45964.489685879627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45964.489685879627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45964.489685879627</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15006</v>
      </c>
      <c r="E2" s="18" t="s">
        <v>39116</v>
      </c>
      <c r="F2" s="20">
        <v>45964.44122685185</v>
      </c>
      <c r="G2" s="21">
        <f t="shared" ref="G2:G39" ca="1" si="0">IFERROR(NOW()-F2,"-")</f>
        <v>4.8459027777425945E-2</v>
      </c>
      <c r="H2" s="22">
        <v>45964.394120370373</v>
      </c>
      <c r="I2" s="19" t="str">
        <f>IFERROR(VLOOKUP(D2,DB!A:F,6,0),"")</f>
        <v>SCECO</v>
      </c>
      <c r="J2" s="18" t="str">
        <f>IFERROR(VLOOKUP(D2,DB!A:G,7,0),"")</f>
        <v>Vandalized</v>
      </c>
      <c r="K2" s="46" t="s">
        <v>39117</v>
      </c>
      <c r="L2" s="23" t="str">
        <f>IFERROR(VLOOKUP(D2,DB!A:I,9,0),"")</f>
        <v>Latis</v>
      </c>
    </row>
    <row r="3" spans="1:13" ht="15" customHeight="1">
      <c r="A3" s="19" t="s">
        <v>39118</v>
      </c>
      <c r="B3" s="62" t="str">
        <f>IFERROR(VLOOKUP(D3,DB!A:K,11,0),"")</f>
        <v>R3</v>
      </c>
      <c r="C3" s="18">
        <v>1</v>
      </c>
      <c r="D3" s="62" t="s">
        <v>18829</v>
      </c>
      <c r="E3" s="18" t="s">
        <v>39116</v>
      </c>
      <c r="F3" s="22">
        <v>45964.460925925923</v>
      </c>
      <c r="G3" s="21">
        <f t="shared" ca="1" si="0"/>
        <v>2.8759953704138752E-2</v>
      </c>
      <c r="H3" s="22">
        <v>45964.456134259257</v>
      </c>
      <c r="I3" s="19" t="str">
        <f>IFERROR(VLOOKUP(D3,DB!A:F,6,0),"")</f>
        <v>SCECO</v>
      </c>
      <c r="J3" s="18" t="str">
        <f>IFERROR(VLOOKUP(D3,DB!A:G,7,0),"")</f>
        <v>Dead</v>
      </c>
      <c r="K3" s="46" t="s">
        <v>39119</v>
      </c>
      <c r="L3" s="23" t="str">
        <f>IFERROR(VLOOKUP(D3,DB!A:I,9,0),"")</f>
        <v>Latis</v>
      </c>
    </row>
    <row r="4" spans="1:13" ht="15" customHeight="1">
      <c r="A4" s="19" t="s">
        <v>39120</v>
      </c>
      <c r="B4" s="62" t="str">
        <f>IFERROR(VLOOKUP(D4,DB!A:K,11,0),"")</f>
        <v>R3</v>
      </c>
      <c r="C4" s="18">
        <v>1</v>
      </c>
      <c r="D4" s="18" t="s">
        <v>19379</v>
      </c>
      <c r="E4" s="18" t="s">
        <v>39116</v>
      </c>
      <c r="F4" s="20">
        <v>45964.388067129628</v>
      </c>
      <c r="G4" s="21">
        <f t="shared" ca="1" si="0"/>
        <v>0.10161874999903375</v>
      </c>
      <c r="H4" s="22">
        <v>45964.464317129627</v>
      </c>
      <c r="I4" s="19" t="str">
        <f>IFERROR(VLOOKUP(D4,DB!A:F,6,0),"")</f>
        <v>SCECO</v>
      </c>
      <c r="J4" s="18" t="str">
        <f>IFERROR(VLOOKUP(D4,DB!A:G,7,0),"")</f>
        <v>Dead</v>
      </c>
      <c r="K4" s="46" t="s">
        <v>39121</v>
      </c>
      <c r="L4" s="23" t="str">
        <f>IFERROR(VLOOKUP(D4,DB!A:I,9,0),"")</f>
        <v>Latis</v>
      </c>
    </row>
    <row r="5" spans="1:13" ht="15" customHeight="1">
      <c r="A5" s="19" t="s">
        <v>39122</v>
      </c>
      <c r="B5" s="62" t="str">
        <f>IFERROR(VLOOKUP(D5,DB!A:K,11,0),"")</f>
        <v>R3</v>
      </c>
      <c r="C5" s="18">
        <v>3</v>
      </c>
      <c r="D5" s="62" t="s">
        <v>16714</v>
      </c>
      <c r="E5" s="18"/>
      <c r="F5" s="20"/>
      <c r="G5" s="21">
        <f t="shared" ca="1" si="0"/>
        <v>45964.489685879627</v>
      </c>
      <c r="H5" s="22">
        <v>45964.465532407405</v>
      </c>
      <c r="I5" s="19" t="str">
        <f>IFERROR(VLOOKUP(D5,DB!A:F,6,0),"")</f>
        <v>SCECO</v>
      </c>
      <c r="J5" s="18" t="str">
        <f>IFERROR(VLOOKUP(D5,DB!A:G,7,0),"")</f>
        <v>Dead</v>
      </c>
      <c r="K5" s="46"/>
      <c r="L5" s="23" t="str">
        <f>IFERROR(VLOOKUP(D5,DB!A:I,9,0),"")</f>
        <v>Latis</v>
      </c>
    </row>
    <row r="6" spans="1:13" ht="15" customHeight="1">
      <c r="A6" s="19"/>
      <c r="B6" s="62" t="str">
        <f>IFERROR(VLOOKUP(D6,DB!A:K,11,0),"")</f>
        <v/>
      </c>
      <c r="C6" s="18"/>
      <c r="D6" s="18"/>
      <c r="E6" s="18"/>
      <c r="F6" s="20"/>
      <c r="G6" s="21">
        <f t="shared" ca="1" si="0"/>
        <v>45964.489685879627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45964.489685879627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45964.489685879627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45964.489685879627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45964.489685879627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45964.489685879627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45964.489685879627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45964.489685879627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45964.489685879627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45964.489685879627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45964.489685879627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45964.489685879627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45964.489685879627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45964.489685879627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45964.489685879627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45964.489685879627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45964.489685879627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45964.489685879627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45964.489685879627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45964.489685879627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45964.489685879627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45964.489685879627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45964.489685879627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45964.489685879627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45964.489685879627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45964.489685879627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45964.489685879627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45964.489685879627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45964.489685879627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45964.489685879627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45964.489685879627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45964.489685879627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45964.489685879627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45964.489685879627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45964.489685879627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45964.489685879627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45964.489685879627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45964.489685879627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45964.489685879627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45964.489685879627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45964.489685879627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45964.489685879627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45964.489685879627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45964.489685879627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45964.489685879627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45964.489685879627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45964.489685879627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45964.489685879627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45964.489685879627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45964.489685879627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45964.489685879627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45964.489685879627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45964.489685879627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45964.489685879627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45964.489685879627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45964.489685879627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45964.489685879627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45964.489685879627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45964.489685879627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45964.489685879627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45964.489685879627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45964.489685879627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45964.489685879627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45964.489685879627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45964.489685879627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45964.489685879627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45964.489685879627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45964.489685879627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45964.489685879627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45964.489685879627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45964.489685879627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45964.489685879627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45964.489685879627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45964.489685879627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45964.489685879627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45964.489685879627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45964.489685879627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45964.489685879627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45964.489685879627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45964.489685879627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45964.489685879627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45964.489685879627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45964.489685879627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45964.489685879627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45964.489685879627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45964.489685879627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45964.489685879627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45964.489685879627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45964.489685879627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45964.489685879627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45964.489685879627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45964.489685879627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45964.489685879627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45964.489685879627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45964.489685879627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45964.489685879627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45964.489685879627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45964.489685879627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45964.489685879627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45964.489685879627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45964.489685879627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45964.489685879627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45964.489685879627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45964.489685879627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45964.489685879627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45964.489685879627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45964.489685879627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45964.489685879627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45964.489685879627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45964.489685879627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45964.489685879627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45964.489685879627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45964.489685879627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45964.489685879627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45964.489685879627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45964.489685879627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45964.489685879627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45964.489685879627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45964.489685879627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45964.489685879627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45964.489685879627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45964.489685879627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45964.489685879627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45964.489685879627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45964.489685879627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45964.489685879627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45964.489685879627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45964.489685879627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45964.489685879627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45964.489685879627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45964.489685879627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45964.489685879627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45964.489685879627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45964.489685879627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45964.489685879627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45964.489685879627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45964.489685879627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45964.489685879627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45964.489685879627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45964.489685879627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45964.489685879627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45964.489685879627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45964.489685879627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45964.489685879627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45964.489685879627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45964.489685879627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45964.489685879627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45964.489685879627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45964.489685879627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45964.489685879627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45964.489685879627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45964.489685879627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45964.489685879627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45964.489685879627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45964.489685879627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45964.489685879627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45964.489685879627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45964.489685879627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45964.489685879627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45964.489685879627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45964.489685879627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45964.489685879627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45964.489685879627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45964.489685879627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45964.489685879627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45964.489685879627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45964.489685879627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45964.489685879627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45964.489685879627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45964.489685879627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45964.489685879627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45964.489685879627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45964.489685879627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45964.489685879627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45964.489685879627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45964.489685879627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45964.489685879627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45964.489685879627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45964.489685879627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45964.489685879627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45964.489685879627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45964.489685879627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45964.489685879627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45964.489685879627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45964.489685879627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45964.489685879627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45964.489685879627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45964.489685879627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45964.489685879627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45964.489685879627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45964.489685879627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45964.489685879627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45964.489685879627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45964.489685879627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45964.489685879627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45964.489685879627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45964.489685879627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45964.489685879627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45964.489685879627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45964.489685879627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45964.489685879627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45964.489685879627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45964.489685879627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45964.489685879627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45964.489685879627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45964.489685879627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45964.489685879627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45964.489685879627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45964.489685879627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45964.489685879627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45964.489685879627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45964.489685879627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45964.489685879627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45964.489685879627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45964.489685879627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45964.489685879627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45964.489685879627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45964.489685879627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45964.489685879627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45964.489685879627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45964.489685879627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45964.489685879627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45964.489685879627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45964.489685879627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45964.489685879627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45964.489685879627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45964.489685879627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45964.489685879627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45964.489685879627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45964.489685879627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45964.489685879627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45964.489685879627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45964.489685879627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45964.489685879627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45964.489685879627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45964.489685879627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45964.489685879627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45964.489685879627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45964.489685879627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45964.489685879627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45964.489685879627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45964.489685879627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45964.489685879627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45964.489685879627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45964.489685879627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45964.489685879627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45964.489685879627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45964.489685879627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45964.489685879627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45964.489685879627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45964.489685879627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45964.489685879627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45964.489685879627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45964.489685879627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45964.489685879627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45964.489685879627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45964.489685879627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45964.489685879627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45964.489685879627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45964.489685879627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45964.489685879627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45964.489685879627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45964.489685879627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45964.489685879627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45964.489685879627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45964.489685879627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45964.489685879627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45964.489685879627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45964.489685879627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45964.489685879627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45964.489685879627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45964.489685879627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45964.489685879627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45964.489685879627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45964.489685879627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45964.489685879627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45964.489685879627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45964.489685879627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45964.489685879627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45964.489685879627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45964.489685879627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45964.489685879627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45964.489685879627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45964.489685879627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45964.489685879627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45964.489685879627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45964.489685879627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45964.489685879627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45964.489685879627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45964.489685879627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45964.489685879627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45964.489685879627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45964.489685879627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45964.489685879627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45964.489685879627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45964.489685879627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45964.489685879627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45964.489685879627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45964.489685879627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45964.489685879627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45964.489685879627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45964.489685879627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45964.489685879627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45964.489685879627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45964.489685879627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45964.489685879627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45964.489685879627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45964.489685879627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45964.489685879627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45964.489685879627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45964.489685879627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45964.489685879627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45964.489685879627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45964.489685879627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45964.489685879627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45964.489685879627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45964.489685879627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45964.489685879627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45964.489685879627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45964.489685879627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45964.489685879627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45964.489685879627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45964.489685879627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45964.489685879627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45964.489685879627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45964.489685879627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45964.489685879627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45964.489685879627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45964.489685879627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45964.489685879627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45964.489685879627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45964.489685879627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45964.489685879627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45964.489685879627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45964.489685879627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45964.489685879627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45964.489685879627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45964.489685879627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45964.489685879627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45964.489685879627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45964.489685879627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45964.489685879627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45964.489685879627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45964.489685879627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45964.489685879627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45964.489685879627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45964.489685879627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45964.489685879627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45964.489685879627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45964.489685879627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45964.489685879627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45964.489685879627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45964.489685879627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45964.489685879627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45964.489685879627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45964.489685879627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45964.489685879627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45964.489685879627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45964.489685879627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45964.489685879627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45964.489685879627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45964.489685879627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45964.489685879627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45964.489685879627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45964.489685879627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45964.489685879627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45964.489685879627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45964.489685879627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45964.489685879627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45964.489685879627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45964.489685879627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45964.489685879627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45964.489685879627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45964.489685879627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45964.489685879627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45964.489685879627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45964.489685879627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45964.489685879627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45964.489685879627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45964.489685879627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45964.489685879627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45964.489685879627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45964.489685879627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45964.489685879627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45964.489685879627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45964.489685879627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45964.489685879627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45964.489685879627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45964.489685879627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45964.489685879627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45964.489685879627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45964.489685879627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45964.489685879627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45964.489685879627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45964.489685879627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45964.489685879627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45964.489685879627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45964.489685879627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45964.489685879627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45964.489685879627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45964.489685879627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45964.489685879627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45964.489685879627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45964.489685879627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45964.489685879627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45964.489685879627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45964.489685879627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45964.489685879627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45964.489685879627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45964.489685879627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45964.489685879627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45964.489685879627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45964.489685879627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45964.489685879627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45964.489685879627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45964.489685879627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45964.489685879627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45964.489685879627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45964.489685879627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45964.489685879627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45964.489685879627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45964.489685879627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45964.489685879627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45964.489685879627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45964.489685879627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45964.489685879627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45964.489685879627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45964.489685879627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45964.489685879627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45964.489685879627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45964.489685879627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45964.489685879627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45964.489685879627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45964.489685879627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45964.489685879627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45964.489685879627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45964.489685879627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45964.489685879627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45964.489685879627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45964.489685879627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45964.489685879627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45964.489685879627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45964.489685879627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45964.489685879627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45964.489685879627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45964.489685879627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45964.489685879627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45964.489685879627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45964.489685879627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45964.489685879627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45964.489685879627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45964.489685879627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45964.489685879627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45964.489685879627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45964.489685879627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45964.489685879627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45964.489685879627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45964.489685879627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45964.489685879627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45964.489685879627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45964.489685879627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45964.489685879627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45964.489685879627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45964.489685879627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45964.489685879627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45964.489685879627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45964.489685879627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45964.489685879627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45964.489685879627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45964.489685879627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45964.489685879627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45964.489685879627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45964.489685879627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45964.489685879627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45964.489685879627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45964.489685879627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45964.489685879627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45964.489685879627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45964.489685879627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45964.489685879627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45964.489685879627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45964.489685879627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45964.489685879627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45964.489685879627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45964.489685879627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45964.489685879627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45964.489685879627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45964.489685879627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45964.489685879627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45964.489685879627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45964.489685879627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45964.489685879627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45964.489685879627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45964.489685879627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45964.489685879627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45964.489685879627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45964.489685879627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45964.489685879627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45964.489685879627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45964.489685879627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45964.489685879627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45964.489685879627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45964.489685879627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45964.489685879627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45964.489685879627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45964.489685879627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45964.489685879627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45964.489685879627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45964.489685879627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45964.489685879627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45964.489685879627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45964.489685879627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45964.489685879627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45964.489685879627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45964.489685879627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45964.489685879627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45964.489685879627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45964.489685879627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45964.489685879627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45964.489685879627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45964.489685879627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45964.489685879627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45964.489685879627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45964.489685879627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45964.489685879627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45964.489685879627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45964.489685879627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45964.489685879627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45964.489685879627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45964.489685879627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45964.489685879627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45964.489685879627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45964.489685879627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45964.489685879627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45964.489685879627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45964.489685879627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45964.489685879627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45964.489685879627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45964.489685879627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45964.489685879627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45964.489685879627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45964.489685879627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45964.489685879627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45964.489685879627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45964.489685879627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45964.489685879627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45964.489685879627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45964.489685879627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45964.489685879627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45964.489685879627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45964.489685879627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45964.489685879627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45964.489685879627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45964.489685879627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45964.489685879627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45964.489685879627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45964.489685879627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45964.489685879627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45964.489685879627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45964.489685879627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45964.489685879627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45964.489685879627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45964.489685879627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45964.489685879627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45964.489685879627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45964.489685879627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45964.489685879627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45964.489685879627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45964.489685879627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45964.489685879627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45964.489685879627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45964.489685879627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45964.489685879627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45964.489685879627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45964.489685879627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45964.489685879627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45964.489685879627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45964.489685879627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45964.489685879627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45964.489685879627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45964.489685879627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45964.489685879627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45964.489685879627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45964.489685879627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45964.489685879627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45964.489685879627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45964.489685879627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45964.489685879627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45964.489685879627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45964.489685879627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45964.489685879627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45964.489685879627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45964.489685879627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45964.489685879627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45964.489685879627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45964.489685879627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45964.489685879627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45964.489685879627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45964.489685879627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45964.489685879627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45964.489685879627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45964.489685879627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45964.489685879627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45964.489685879627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45964.489685879627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45964.489685879627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45964.489685879627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45964.489685879627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45964.489685879627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45964.489685879627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45964.489685879627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45964.489685879627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45964.489685879627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45964.489685879627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45964.489685879627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45964.489685879627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45964.489685879627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45964.489685879627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45964.489685879627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45964.489685879627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45964.489685879627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45964.489685879627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45964.489685879627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45964.489685879627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45964.489685879627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45964.489685879627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45964.489685879627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45964.489685879627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45964.489685879627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45964.489685879627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45964.489685879627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45964.489685879627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45964.489685879627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45964.489685879627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45964.489685879627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45964.489685879627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45964.489685879627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45964.489685879627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45964.489685879627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45964.489685879627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45964.489685879627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45964.489685879627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45964.489685879627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45964.489685879627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45964.489685879627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45964.489685879627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45964.489685879627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45964.489685879627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45964.489685879627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45964.489685879627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45964.489685879627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45964.489685879627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45964.489685879627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45964.489685879627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45964.489685879627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45964.489685879627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45964.489685879627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45964.489685879627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45964.489685879627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45964.489685879627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45964.489685879627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45964.489685879627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45964.489685879627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45964.489685879627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45964.489685879627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45964.489685879627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45964.489685879627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45964.489685879627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45964.489685879627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45964.489685879627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45964.489685879627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45964.489685879627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45964.489685879627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45964.489685879627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45964.489685879627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45964.489685879627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45964.489685879627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45964.489685879627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45964.489685879627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45964.489685879627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45964.489685879627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45964.489685879627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45964.489685879627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45964.489685879627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45964.489685879627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45964.489685879627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45964.489685879627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45964.489685879627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45964.489685879627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45964.489685879627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45964.489685879627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45964.489685879627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45964.489685879627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45964.489685879627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45964.489685879627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45964.489685879627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45964.489685879627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45964.489685879627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45964.489685879627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45964.489685879627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45964.489685879627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45964.489685879627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45964.489685879627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45964.489685879627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45964.489685879627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45964.489685879627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45964.489685879627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45964.489685879627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45964.489685879627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45964.489685879627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45964.489685879627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45964.489685879627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45964.489685879627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45964.489685879627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45964.489685879627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45964.489685879627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45964.489685879627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45964.489685879627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45964.489685879627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45964.489685879627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45964.489685879627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45964.489685879627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45964.489685879627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45964.489685879627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45964.489685879627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45964.489685879627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45964.489685879627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45964.489685879627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45964.489685879627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45964.489685879627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45964.489685879627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45964.489685879627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45964.489685879627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45964.489685879627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45964.489685879627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45964.489685879627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45964.489685879627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45964.489685879627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45964.489685879627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45964.489685879627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45964.489685879627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45964.489685879627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45964.489685879627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45964.489685879627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45964.489685879627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45964.489685879627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45964.489685879627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45964.489685879627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45964.489685879627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45964.489685879627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45964.489685879627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45964.489685879627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45964.489685879627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45964.489685879627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45964.489685879627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45964.489685879627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45964.489685879627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45964.489685879627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45964.489685879627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45964.489685879627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45964.489685879627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45964.489685879627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45964.489685879627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45964.489685879627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45964.489685879627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45964.489685879627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45964.489685879627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45964.489685879627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45964.489685879627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45964.489685879627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45964.489685879627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45964.489685879627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45964.489685879627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45964.489685879627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45964.489685879627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45964.489685879627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45964.489685879627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45964.489685879627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45964.489685879627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45964.489685879627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45964.489685879627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45964.489685879627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45964.489685879627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45964.489685879627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45964.489685879627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45964.489685879627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45964.489685879627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45964.489685879627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45964.489685879627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45964.489685879627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45964.489685879627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45964.489685879627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45964.489685879627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45964.489685879627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45964.489685879627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45964.489685879627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45964.489685879627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45964.489685879627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45964.489685879627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45964.489685879627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45964.489685879627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45964.489685879627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45964.489685879627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45964.489685879627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45964.489685879627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45964.489685879627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45964.489685879627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45964.489685879627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45964.489685879627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45964.489685879627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45964.489685879627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45964.489685879627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45964.489685879627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45964.489685879627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45964.489685879627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45964.489685879627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45964.489685879627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45964.489685879627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45964.489685879627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45964.489685879627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45964.489685879627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45964.489685879627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45964.489685879627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45964.489685879627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45964.489685879627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45964.489685879627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45964.489685879627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45964.489685879627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45964.489685879627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45964.489685879627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45964.489685879627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45964.489685879627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45964.489685879627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45964.489685879627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45964.489685879627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45964.489685879627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45964.489685879627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45964.489685879627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45964.489685879627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45964.489685879627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45964.489685879627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45964.489685879627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45964.489685879627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45964.489685879627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45964.489685879627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45964.489685879627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45964.489685879627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45964.489685879627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45964.489685879627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45964.489685879627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45964.489685879627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45964.489685879627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45964.489685879627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45964.489685879627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45964.489685879627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45964.489685879627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45964.489685879627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45964.489685879627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45964.489685879627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45964.489685879627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45964.489685879627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45964.489685879627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45964.489685879627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45964.489685879627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45964.489685879627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45964.489685879627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45964.489685879627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45964.489685879627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45964.489685879627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45964.489685879627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45964.489685879627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45964.489685879627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45964.489685879627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45964.489685879627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45964.489685879627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45964.489685879627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45964.489685879627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45964.489685879627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45964.489685879627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45964.489685879627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45964.489685879627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45964.489685879627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45964.489685879627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45964.489685879627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45964.489685879627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45964.489685879627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45964.489685879627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45964.489685879627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45964.489685879627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45964.489685879627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45964.489685879627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45964.489685879627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45964.489685879627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45964.489685879627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45964.489685879627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45964.489685879627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45964.489685879627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45964.489685879627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45964.489685879627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45964.489685879627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45964.489685879627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45964.489685879627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45964.489685879627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45964.489685879627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45964.489685879627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45964.489685879627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45964.489685879627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45964.489685879627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45964.489685879627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45964.489685879627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45964.489685879627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45964.489685879627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45964.489685879627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45964.489685879627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45964.489685879627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45964.489685879627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45964.489685879627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45964.489685879627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45964.489685879627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45964.489685879627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45964.489685879627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45964.489685879627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45964.489685879627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45964.489685879627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45964.489685879627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45964.489685879627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45964.489685879627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45964.489685879627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45964.489685879627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45964.489685879627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45964.489685879627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45964.489685879627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45964.489685879627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45964.489685879627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45964.489685879627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45964.489685879627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45964.489685879627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45964.489685879627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45964.489685879627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45964.489685879627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45964.489685879627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45964.489685879627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45964.489685879627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45964.489685879627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45964.489685879627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45964.489685879627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45964.489685879627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45964.489685879627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45964.489685879627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45964.489685879627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45964.489685879627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45964.489685879627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45964.489685879627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45964.489685879627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45964.489685879627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45964.489685879627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45964.489685879627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45964.489685879627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45964.489685879627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45964.489685879627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45964.489685879627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45964.489685879627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45964.489685879627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45964.489685879627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45964.489685879627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45964.489685879627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45964.489685879627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45964.489685879627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45964.489685879627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45964.489685879627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45964.489685879627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45964.489685879627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45964.489685879627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45964.489685879627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45964.489685879627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45964.489685879627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45964.489685879627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45964.489685879627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45964.489685879627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45964.489685879627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45964.489685879627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45964.489685879627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45964.489685879627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45964.489685879627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45964.489685879627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45964.489685879627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45964.489685879627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45964.489685879627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45964.489685879627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45964.489685879627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45964.489685879627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45964.489685879627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45964.489685879627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45964.489685879627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45964.489685879627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45964.489685879627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45964.489685879627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45964.489685879627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45964.489685879627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45964.489685879627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45964.489685879627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45964.489685879627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45964.489685879627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45964.489685879627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45964.489685879627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45964.489685879627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45964.489685879627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45964.489685879627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45964.489685879627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45964.489685879627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45964.489685879627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45964.489685879627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45964.489685879627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45964.489685879627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45964.489685879627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45964.489685879627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45964.489685879627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45964.489685879627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45964.489685879627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45964.489685879627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45964.489685879627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45964.489685879627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45964.489685879627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45964.489685879627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45964.489685879627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45964.489685879627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45964.489685879627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45964.489685879627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45964.489685879627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45964.489685879627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45964.489685879627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45964.489685879627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45964.489685879627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45964.489685879627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45964.489685879627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45964.489685879627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45964.489685879627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45964.489685879627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45964.489685879627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45964.489685879627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45964.489685879627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45964.489685879627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45964.489685879627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45964.489685879627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45964.489685879627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45964.489685879627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45964.489685879627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45964.489685879627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45964.489685879627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45964.489685879627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45964.489685879627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45964.489685879627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45964.489685879627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45964.489685879627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45964.489685879627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45964.489685879627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45964.489685879627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45964.489685879627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45964.489685879627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45964.489685879627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45964.489685879627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45964.489685879627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45964.489685879627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45964.489685879627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45964.489685879627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45964.489685879627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45964.489685879627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45964.489685879627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45964.489685879627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45964.489685879627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45964.489685879627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45964.489685879627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45964.489685879627</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261.00896828703117</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2</v>
      </c>
      <c r="D3" s="120" t="s">
        <v>37725</v>
      </c>
      <c r="E3" s="97" t="s">
        <v>39021</v>
      </c>
      <c r="F3" s="122">
        <v>45964.391423611109</v>
      </c>
      <c r="G3" s="123">
        <f ca="1">IFERROR(NOW()-F3,"")</f>
        <v>9.8262268518737983E-2</v>
      </c>
      <c r="H3" s="122">
        <v>45964.380046296297</v>
      </c>
      <c r="I3" s="118" t="str">
        <f>IFERROR(VLOOKUP(D3,DB!A:F,6,0),"")</f>
        <v>SCECO</v>
      </c>
      <c r="J3" s="118" t="str">
        <f>IFERROR(VLOOKUP(D3,DB!A:G,7,0),"")</f>
        <v>Dead+Dead</v>
      </c>
      <c r="K3" s="124" t="s">
        <v>39126</v>
      </c>
      <c r="L3" s="120" t="str">
        <f>IFERROR(VLOOKUP(D3,DB!A:I,9,0),"")</f>
        <v>Latis</v>
      </c>
    </row>
    <row r="4" spans="1:16" ht="15" customHeight="1">
      <c r="A4" s="118"/>
      <c r="B4" s="118" t="str">
        <f>IFERROR(VLOOKUP(D4,DB!A:K,11,0),"")</f>
        <v/>
      </c>
      <c r="C4" s="119"/>
      <c r="D4" s="120"/>
      <c r="E4" s="97"/>
      <c r="F4" s="122"/>
      <c r="G4" s="123">
        <f ca="1">IFERROR(NOW()-F4,"")</f>
        <v>45964.489685879627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45964.489685879627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45964.489685879627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45964.489685879627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45964.489685879627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45964.489685879627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45964.489685879627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45964.489685879627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45964.489685879627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45964.489685879627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45964.489685879627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45964.489685879627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45964.489685879627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45964.489685879627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45964.489685879627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45964.489685879627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45964.489685879627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45964.489685879627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45964.489685879627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45964.489685879627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45964.489685879627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45964.489685879627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45964.489685879627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45964.489685879627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45964.489685879627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45964.489685879627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45964.489685879627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45964.489685879627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45964.489685879627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45964.489685879627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45964.489685879627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45964.489685879627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45964.489685879627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45964.489685879627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45964.489685879627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45964.489685879627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45964.489685879627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45964.489685879627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45964.489685879627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45964.489685879627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45964.489685879627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45964.489685879627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45964.489685879627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45964.489685879627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45964.489685879627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45964.489685879627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45964.489685879627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45964.489685879627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45964.489685879627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45964.489685879627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45964.489685879627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45964.489685879627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45964.489685879627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45964.489685879627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45964.489685879627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45964.489685879627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45964.489685879627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45964.489685879627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45964.489685879627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45964.489685879627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45964.489685879627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45964.489685879627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45964.489685879627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45964.489685879627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45964.489685879627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45964.489685879627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45964.489685879627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45964.489685879627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45964.489685879627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45964.489685879627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45964.489685879627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45964.489685879627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45964.489685879627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45964.489685879627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45964.489685879627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45964.489685879627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45964.489685879627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45964.489685879627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45964.489685879627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45964.489685879627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45964.489685879627</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45964.489685879627</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72.657625694439048</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39102</v>
      </c>
      <c r="F3" s="38">
        <v>45926.188877314817</v>
      </c>
      <c r="G3" s="143">
        <f t="shared" ref="G3" ca="1" si="0">IFERROR(NOW()-F3,"")</f>
        <v>38.300808564810723</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39102</v>
      </c>
      <c r="F4" s="152">
        <v>45948.661111111112</v>
      </c>
      <c r="G4" s="153">
        <f ca="1">IFERROR(NOW()-F4,"")</f>
        <v>15.828574768514954</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33614</v>
      </c>
      <c r="E5" s="151" t="s">
        <v>39102</v>
      </c>
      <c r="F5" s="152">
        <v>45964.455625000002</v>
      </c>
      <c r="G5" s="153">
        <f ca="1">IFERROR(NOW()-F5,"")</f>
        <v>3.4060879625030793E-2</v>
      </c>
      <c r="H5" s="152">
        <v>45964.450069444443</v>
      </c>
      <c r="I5" s="151" t="str">
        <f>IFERROR(VLOOKUP(D5,DB!A:F,6,0),"")</f>
        <v>Generator-SG</v>
      </c>
      <c r="J5" s="151" t="str">
        <f>IFERROR(VLOOKUP(D5,DB!A:G,7,0),"")</f>
        <v>Dead</v>
      </c>
      <c r="K5" s="151" t="s">
        <v>39134</v>
      </c>
      <c r="L5" s="151" t="str">
        <f>IFERROR(VLOOKUP(D5,DB!A:I,9,0),"")</f>
        <v>Latis</v>
      </c>
    </row>
    <row r="6" spans="1:13" ht="15">
      <c r="A6" s="151"/>
      <c r="B6" s="151" t="str">
        <f>IFERROR(VLOOKUP(D6,DB!A:K,11,0),"")</f>
        <v/>
      </c>
      <c r="C6" s="151"/>
      <c r="D6" s="151"/>
      <c r="E6" s="151"/>
      <c r="F6" s="152"/>
      <c r="G6" s="153">
        <f ca="1">IFERROR(NOW()-F6,"")</f>
        <v>45964.489685879627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45964.489685879627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45964.489685879627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45964.489685879627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45964.489685879627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45964.489685879627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45964.489685879627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45964.489685879627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45964.489685879627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45964.489685879627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45964.489685879627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45964.489685879627</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45964.489685879627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45964.489685879627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45964.489685879627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45964.489685879627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45964.489685879627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45964.489685879627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45964.489685879627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45964.489685879627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45964.489685879627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45964.489685879627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45964.489685879627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45964.489685879627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45964.489685879627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45964.489685879627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45964.489685879627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45964.489685879627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45964.489685879627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45964.489685879627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45964.489685879627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45964.489685879627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45964.489685879627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45964.489685879627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45964.489685879627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45964.489685879627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45964.489685879627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45964.489685879627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45964.489685879627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45964.489685879627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45964.489685879627</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45964.489685879627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45964.489685879627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45964.489685879627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45964.489685879627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45964.489685879627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45964.489685879627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45964.489685879627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45964.489685879627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45964.489685879627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45964.489685879627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45964.489685879627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45964.489685879627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45964.489685879627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45964.489685879627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45964.489685879627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45964.489685879627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45964.489685879627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45964.489685879627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45964.489685879627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45964.489685879627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45964.489685879627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45964.489685879627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45964.489685879627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45964.489685879627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45964.489685879627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45964.489685879627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45964.489685879627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45964.489685879627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45964.489685879627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45964.489685879627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45964.489685879627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45964.489685879627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45964.489685879627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45964.489685879627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45964.489685879627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45964.489685879627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45964.489685879627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45964.489685879627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45964.489685879627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45964.489685879627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45964.489685879627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45964.489685879627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45964.489685879627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45964.489685879627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45964.489685879627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45964.489685879627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45964.489685879627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45964.489685879627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45964.489685879627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45964.489685879627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45964.489685879627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45964.489685879627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45964.489685879627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45964.489685879627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45964.489685879627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45964.489685879627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45964.489685879627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45964.489685879627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45964.489685879627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45964.489685879627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45964.489685879627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45964.489685879627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45964.489685879627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45964.489685879627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45964.489685879627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45964.489685879627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45964.489685879627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45964.489685879627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45964.489685879627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45964.489685879627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45964.489685879627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45964.489685879627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45964.489685879627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45964.489685879627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45964.489685879627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45964.489685879627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45964.489685879627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45964.489685879627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45964.489685879627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45964.489685879627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45964.489685879627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45964.489685879627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45964.489685879627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45964.489685879627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45964.489685879627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45964.489685879627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45964.489685879627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45964.489685879627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45964.489685879627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45964.489685879627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45964.489685879627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45964.489685879627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45964.489685879627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45964.489685879627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45964.489685879627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45964.489685879627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45964.489685879627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45964.489685879627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45964.489685879627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45964.489685879627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45964.489685879627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45964.489685879627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45964.489685879627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45964.489685879627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45964.489685879627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45964.489685879627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45964.489685879627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45964.489685879627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45964.489685879627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45964.489685879627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45964.489685879627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45964.489685879627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45964.489685879627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45964.489685879627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45964.489685879627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45964.489685879627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45964.489685879627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45964.489685879627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45964.489685879627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45964.489685879627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45964.489685879627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45964.489685879627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45964.489685879627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45964.489685879627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45964.489685879627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45964.489685879627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45964.489685879627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45964.489685879627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45964.489685879627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45964.489685879627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45964.489685879627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45964.489685879627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45964.489685879627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45964.489685879627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45964.489685879627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45964.489685879627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45964.489685879627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45964.489685879627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45964.489685879627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45964.489685879627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45964.489685879627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45964.489685879627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45964.489685879627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45964.489685879627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45964.489685879627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45964.489685879627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45964.489685879627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45964.489685879627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45964.489685879627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45964.489685879627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45964.489685879627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45964.489685879627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45964.489685879627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45964.489685879627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45964.489685879627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45964.489685879627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45964.489685879627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45964.489685879627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45964.489685879627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45964.489685879627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45964.489685879627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45964.489685879627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45964.489685879627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45964.489685879627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45964.489685879627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45964.489685879627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45964.489685879627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45964.489685879627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45964.489685879627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45964.489685879627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45964.489685879627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45964.489685879627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45964.489685879627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45964.489685879627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45964.489685879627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45964.489685879627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45964.489685879627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45964.489685879627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45964.489685879627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45964.489685879627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45964.489685879627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45964.489685879627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45964.489685879627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45964.489685879627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45964.489685879627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45964.489685879627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45964.489685879627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45964.489685879627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45964.489685879627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45964.489685879627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45964.489685879627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45964.489685879627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45964.489685879627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45964.489685879627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45964.489685879627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45964.489685879627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45964.489685879627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45964.489685879627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45964.489685879627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45964.489685879627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45964.489685879627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45964.489685879627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45964.489685879627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45964.489685879627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45964.489685879627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45964.489685879627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45964.489685879627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45964.489685879627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45964.489685879627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45964.489685879627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45964.489685879627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45964.489685879627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45964.489685879627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45964.489685879627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45964.489685879627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45964.489685879627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45964.489685879627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45964.489685879627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45964.489685879627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45964.489685879627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45964.489685879627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45964.489685879627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45964.489685879627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45964.489685879627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45964.489685879627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45964.489685879627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45964.489685879627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45964.489685879627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45964.489685879627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45964.489685879627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45964.489685879627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45964.489685879627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45964.489685879627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45964.489685879627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45964.489685879627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45964.489685879627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45964.489685879627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45964.489685879627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45964.489685879627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45964.489685879627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45964.489685879627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45964.489685879627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45964.489685879627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45964.489685879627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45964.489685879627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45964.489685879627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45964.489685879627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45964.489685879627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45964.489685879627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45964.489685879627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45964.489685879627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45964.489685879627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45964.489685879627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45964.489685879627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45964.489685879627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45964.489685879627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45964.489685879627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45964.489685879627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45964.489685879627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45964.489685879627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45964.489685879627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45964.489685879627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45964.489685879627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45964.489685879627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45964.489685879627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45964.489685879627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45964.489685879627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45964.489685879627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45964.489685879627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45964.489685879627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45964.489685879627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45964.489685879627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45964.489685879627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45964.489685879627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45964.489685879627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45964.489685879627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45964.489685879627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45964.489685879627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45964.489685879627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45964.489685879627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45964.489685879627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45964.489685879627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45964.489685879627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45964.489685879627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45964.489685879627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45964.489685879627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45964.489685879627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45964.489685879627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45964.489685879627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45964.489685879627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45964.489685879627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45964.489685879627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45964.489685879627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45964.489685879627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45964.489685879627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45964.489685879627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45964.489685879627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45964.489685879627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45964.489685879627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45964.489685879627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45964.489685879627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45964.489685879627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45964.489685879627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45964.489685879627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45964.489685879627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45964.489685879627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45964.489685879627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45964.489685879627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45964.489685879627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45964.489685879627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45964.489685879627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45964.489685879627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45964.489685879627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45964.489685879627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45964.489685879627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45964.489685879627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45964.489685879627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45964.489685879627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45964.489685879627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45964.489685879627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45964.489685879627</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39135</v>
      </c>
      <c r="B2" s="169" t="str">
        <f>IFERROR(VLOOKUP(D2,DB!A:K,11,0),"")</f>
        <v>R6</v>
      </c>
      <c r="C2" s="170">
        <v>1</v>
      </c>
      <c r="D2" s="169" t="s">
        <v>30770</v>
      </c>
      <c r="E2" s="102" t="s">
        <v>39021</v>
      </c>
      <c r="F2" s="174">
        <v>45964.139004629629</v>
      </c>
      <c r="G2" s="115">
        <f t="shared" ref="G2:G15" ca="1" si="0">IFERROR(NOW()-F2,"-")</f>
        <v>0.35068124999816064</v>
      </c>
      <c r="H2" s="171">
        <v>45964.083634259259</v>
      </c>
      <c r="I2" s="169" t="str">
        <f>IFERROR(VLOOKUP(D2,DB!A:F,6,0),"")</f>
        <v>SCECO</v>
      </c>
      <c r="J2" s="169" t="str">
        <f>IFERROR(VLOOKUP(D2,DB!A:G,7,0),"")</f>
        <v>Vandalized</v>
      </c>
      <c r="K2" s="172" t="s">
        <v>39136</v>
      </c>
      <c r="L2" s="173" t="str">
        <f>IFERROR(VLOOKUP(D2,DB!A:I,9,0),"")</f>
        <v>Latis</v>
      </c>
    </row>
    <row r="3" spans="1:16383" ht="31.5" customHeight="1">
      <c r="A3" s="168"/>
      <c r="B3" s="169" t="str">
        <f>IFERROR(VLOOKUP(D3,DB!A:K,11,0),"")</f>
        <v/>
      </c>
      <c r="C3" s="170"/>
      <c r="D3" s="169"/>
      <c r="E3" s="102"/>
      <c r="F3" s="171"/>
      <c r="G3" s="115">
        <f t="shared" ca="1" si="0"/>
        <v>45964.489685879627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45964.489685879627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45964.489685879627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45964.489685879627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45964.489685879627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45964.489685879627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45964.489685879627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45964.489685879627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45964.489685879627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45964.489685879627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45964.489685879627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45964.489685879627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45964.489685879627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45964.489685879627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45964.489685879627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45964.489685879627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45964.489685879627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45964.489685879627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45964.489685879627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45964.489685879627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45964.489685879627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45964.489685879627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45964.489685879627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45964.489685879627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45964.489685879627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45964.489685879627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45964.489685879627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45964.489685879627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45964.489685879627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45964.489685879627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45964.489685879627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45964.489685879627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45964.489685879627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2025-11-03T08:47:12Z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