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34" documentId="120_S{2AC9BD13-BADA-5192-A53E-5A8FF88502F6}" xr6:coauthVersionLast="47" xr6:coauthVersionMax="47" xr10:uidLastSave="{54BCB118-7782-4672-8F6A-22EA8B89066F}"/>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<sst xmlns="http://schemas.openxmlformats.org/spreadsheetml/2006/main" count="180291" uniqueCount="39130">
  <si>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</si>
  <si>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</si>
  <si>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</si>
  <si>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</si>
  <si>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</si>
  <si>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</si>
  <si>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</si>
  <si>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</si>
  <si>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</si>
  <si>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</si>
  <si>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</si>
  <si>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</si>
  <si>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</si>
  <si>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</si>
  <si>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</si>
  <si>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</si>
  <si>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</si>
  <si>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</si>
  <si>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</si>
  <si>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</si>
  <si>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</si>
  <si>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</si>
  <si>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</si>
  <si>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</si>
  <si>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</si>
  <si>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</si>
  <si>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</si>
  <si>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</si>
  <si>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</si>
  <si>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</si>
  <si>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</si>
  <si>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</si>
  <si>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</si>
  <si>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</si>
  <si>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</si>
  <si>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</si>
  <si>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</si>
  <si>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</si>
  <si>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</si>
  <si>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</si>
  <si>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</si>
  <si>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</si>
  <si>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</si>
  <si>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</si>
  <si>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</si>
  <si>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</si>
  <si>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</si>
  <si>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</si>
  <si>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</si>
  <si>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</si>
  <si>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</si>
  <si>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</si>
  <si>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</si>
  <si>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</si>
  <si>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</si>
  <si>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</si>
  <si>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</si>
  <si>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</si>
  <si>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</si>
  <si>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</si>
  <si>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</si>
  <si>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</si>
  <si>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</si>
  <si>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</si>
  <si>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</si>
  <si>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</si>
  <si>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</si>
  <si>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</si>
  <si>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</si>
  <si>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</si>
  <si>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</si>
  <si>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</si>
  <si>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</si>
  <si>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</si>
  <si>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</si>
  <si>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</si>
  <si>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</si>
  <si>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</si>
  <si>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</si>
  <si>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</si>
  <si>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</si>
  <si>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</si>
  <si>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</si>
  <si>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</si>
  <si>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</si>
  <si>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</si>
  <si>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</si>
  <si>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</si>
  <si>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</si>
  <si>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</si>
  <si>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</si>
  <si>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</si>
  <si>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</si>
  <si>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</si>
  <si>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</si>
  <si>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</si>
  <si>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</si>
  <si>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</si>
  <si>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</si>
  <si>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</si>
  <si>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</si>
  <si>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</si>
  <si>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</si>
  <si>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</si>
  <si>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</si>
  <si>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</si>
  <si>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</si>
  <si>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</si>
  <si>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</si>
  <si>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</si>
  <si>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</si>
  <si>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</si>
  <si>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</si>
  <si>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</si>
  <si>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</si>
  <si>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</si>
  <si>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</si>
  <si>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</si>
  <si>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</si>
  <si>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</si>
  <si>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</si>
  <si>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</si>
  <si>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</si>
  <si>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</si>
  <si>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</si>
  <si>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</si>
  <si>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</si>
  <si>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</si>
  <si>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</si>
  <si>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</si>
  <si>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</si>
  <si>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</si>
  <si>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</si>
  <si>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</si>
  <si>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</si>
  <si>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</si>
  <si>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</si>
  <si>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</si>
  <si>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</si>
  <si>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</si>
  <si>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</si>
  <si>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</si>
  <si>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</si>
  <si>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</si>
  <si>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</si>
  <si>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</si>
  <si>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</si>
  <si>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</si>
  <si>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</si>
  <si>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</si>
  <si>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</si>
  <si>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</si>
  <si>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</si>
  <si>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</si>
  <si>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</si>
  <si>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</si>
  <si>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</si>
  <si>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</si>
  <si>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</si>
  <si>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</si>
  <si>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</si>
  <si>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</si>
  <si>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</si>
  <si>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</si>
  <si>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</si>
  <si>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</si>
  <si>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</si>
  <si>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</si>
  <si>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</si>
  <si>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</si>
  <si>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</si>
  <si>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</si>
  <si>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</si>
  <si>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</si>
  <si>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</si>
  <si>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</si>
  <si>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</si>
  <si>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</si>
  <si>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</si>
  <si>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</si>
  <si>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</si>
  <si>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</si>
  <si>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</si>
  <si>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</si>
  <si>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</si>
  <si>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</si>
  <si>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</si>
  <si>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</si>
  <si>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</si>
  <si>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</si>
  <si>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</si>
  <si>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</si>
  <si>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</si>
  <si>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</si>
  <si>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</si>
  <si>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</si>
  <si>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</si>
  <si>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</si>
  <si>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</si>
  <si>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</si>
  <si>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</si>
  <si>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</si>
  <si>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</si>
  <si>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</si>
  <si>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</si>
  <si>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</si>
  <si>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</si>
  <si>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</si>
  <si>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</si>
  <si>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</si>
  <si>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</si>
  <si>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</si>
  <si>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</si>
  <si>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</si>
  <si>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</si>
  <si>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</si>
  <si>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</si>
  <si>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</si>
  <si>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</si>
  <si>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</si>
  <si>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</si>
  <si>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</si>
  <si>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</si>
  <si>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</si>
  <si>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</si>
  <si>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</si>
  <si>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</si>
  <si>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</si>
  <si>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</si>
  <si>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</si>
  <si>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</si>
  <si>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</si>
  <si>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</si>
  <si>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</si>
  <si>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</si>
  <si>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</si>
  <si>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</si>
  <si>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</si>
  <si>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</si>
  <si>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</si>
  <si>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</si>
  <si>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</si>
  <si>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</si>
  <si>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</si>
  <si>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</si>
  <si>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</si>
  <si>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</si>
  <si>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</si>
  <si>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</si>
  <si>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</si>
  <si>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</si>
  <si>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</si>
  <si>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</si>
  <si>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</si>
  <si>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</si>
  <si>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</si>
  <si>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</si>
  <si>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</si>
  <si>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</si>
  <si>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</si>
  <si>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</si>
  <si>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</si>
  <si>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</si>
  <si>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</si>
  <si>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</si>
  <si>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</si>
  <si>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</si>
  <si>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</si>
  <si>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</si>
  <si>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</si>
  <si>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</si>
  <si>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</si>
  <si>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</si>
  <si>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</si>
  <si>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</si>
  <si>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</si>
  <si>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</si>
  <si>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</si>
  <si>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</si>
  <si>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</si>
  <si>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</si>
  <si>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</si>
  <si>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</si>
  <si>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</si>
  <si>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</si>
  <si>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</si>
  <si>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</si>
  <si>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</si>
  <si>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</si>
  <si>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</si>
  <si>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</si>
  <si>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</si>
  <si>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</si>
  <si>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</si>
  <si>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</si>
  <si>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</si>
  <si>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</si>
  <si>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</si>
  <si>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</si>
  <si>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</si>
  <si>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</si>
  <si>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</si>
  <si>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</si>
  <si>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</si>
  <si>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</si>
  <si>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</si>
  <si>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</si>
  <si>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</si>
  <si>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</si>
  <si>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</si>
  <si>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</si>
  <si>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</si>
  <si>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</si>
  <si>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</si>
  <si>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</si>
  <si>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</si>
  <si>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</si>
  <si>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</si>
  <si>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</si>
  <si>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</si>
  <si>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</si>
  <si>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</si>
  <si>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</si>
  <si>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</si>
  <si>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</si>
  <si>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</si>
  <si>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</si>
  <si>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</si>
  <si>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</si>
  <si>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</si>
  <si>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</si>
  <si>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</si>
  <si>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</si>
  <si>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</si>
  <si>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</si>
  <si>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</si>
  <si>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</si>
  <si>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</si>
  <si>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</si>
  <si>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</si>
  <si>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</si>
  <si>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</si>
  <si>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</si>
  <si>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</si>
  <si>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</si>
  <si>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</si>
  <si>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</si>
  <si>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</si>
  <si>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</si>
  <si>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</si>
  <si>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</si>
  <si>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</si>
  <si>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</si>
  <si>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</si>
  <si>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</si>
  <si>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</si>
  <si>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</si>
  <si>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</si>
  <si>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</si>
  <si>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</si>
  <si>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</si>
  <si>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</si>
  <si>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</si>
  <si>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</si>
  <si>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</si>
  <si>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</si>
  <si>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</si>
  <si>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</si>
  <si>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</si>
  <si>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</si>
  <si>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</si>
  <si>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</si>
  <si>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</si>
  <si>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</si>
  <si>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</si>
  <si>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</si>
  <si>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</si>
  <si>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</si>
  <si>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</si>
  <si>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</si>
  <si>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</si>
  <si>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</si>
  <si>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</si>
  <si>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</si>
  <si>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</si>
  <si>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</si>
  <si>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</si>
  <si>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</si>
  <si>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</si>
  <si>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</si>
  <si>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</si>
  <si>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</si>
  <si>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</si>
  <si>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</si>
  <si>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</si>
  <si>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</si>
  <si>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</si>
  <si>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</si>
  <si>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</si>
  <si>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</si>
  <si>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</si>
  <si>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</si>
  <si>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</si>
  <si>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</si>
  <si>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</si>
  <si>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</si>
  <si>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</si>
  <si>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</si>
  <si>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</si>
  <si>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</si>
  <si>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</si>
  <si>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</si>
  <si>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</si>
  <si>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</si>
  <si>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</si>
  <si>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</si>
  <si>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</si>
  <si>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</si>
  <si>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</si>
  <si>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</si>
  <si>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</si>
  <si>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</si>
  <si>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</si>
  <si>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</si>
  <si>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</si>
  <si>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</si>
  <si>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</si>
  <si>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</si>
  <si>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</si>
  <si>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</si>
  <si>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</si>
  <si>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</si>
  <si>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</si>
  <si>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</si>
  <si>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</si>
  <si>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</si>
  <si>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</si>
  <si>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</si>
  <si>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</si>
  <si>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</si>
  <si>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</si>
  <si>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</si>
  <si>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</si>
  <si>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</si>
  <si>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</si>
  <si>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</si>
  <si>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</si>
  <si>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</si>
  <si>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</si>
  <si>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</si>
  <si>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</si>
  <si>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</si>
  <si>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</si>
  <si>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</si>
  <si>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</si>
  <si>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</si>
  <si>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</si>
  <si>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</si>
  <si>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</si>
  <si>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</si>
  <si>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</si>
  <si>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</si>
  <si>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</si>
  <si>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</si>
  <si>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</si>
  <si>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</si>
  <si>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</si>
  <si>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</si>
  <si>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</si>
  <si>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</si>
  <si>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</si>
  <si>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</si>
  <si>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</si>
  <si>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</si>
  <si>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</si>
  <si>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</si>
  <si>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</si>
  <si>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</si>
  <si>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</si>
  <si>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</si>
  <si>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</si>
  <si>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</si>
  <si>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</si>
  <si>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</si>
  <si>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</si>
  <si>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</si>
  <si>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</si>
  <si>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</si>
  <si>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</si>
  <si>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</si>
  <si>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</si>
  <si>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</si>
  <si>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</si>
  <si>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</si>
  <si>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</si>
  <si>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</si>
  <si>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</si>
  <si>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</si>
  <si>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</si>
  <si>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</si>
  <si>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</si>
  <si>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</si>
  <si>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</si>
  <si>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</si>
  <si>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</si>
  <si>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</si>
  <si>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</si>
  <si>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</si>
  <si>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</si>
  <si>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</si>
  <si>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</si>
  <si>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</si>
  <si>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</si>
  <si>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</si>
  <si>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</si>
  <si>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</si>
  <si>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</si>
  <si>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</si>
  <si>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</si>
  <si>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</si>
  <si>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</si>
  <si>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</si>
  <si>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</si>
  <si>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</si>
  <si>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</si>
  <si>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</si>
  <si>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</si>
  <si>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</si>
  <si>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</si>
  <si>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</si>
  <si>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</si>
  <si>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</si>
  <si>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</si>
  <si>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</si>
  <si>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</si>
  <si>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</si>
  <si>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</si>
  <si>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</si>
  <si>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</si>
  <si>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</si>
  <si>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</si>
  <si>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</si>
  <si>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</si>
  <si>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</si>
  <si>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</si>
  <si>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</si>
  <si>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</si>
  <si>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</si>
  <si>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</si>
  <si>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</si>
  <si>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</si>
  <si>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</si>
  <si>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</si>
  <si>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</si>
  <si>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</si>
  <si>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</si>
  <si>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</si>
  <si>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</si>
  <si>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</si>
  <si>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</si>
  <si>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</si>
  <si>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</si>
  <si>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</si>
  <si>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</si>
  <si>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</si>
  <si>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</si>
  <si>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</si>
  <si>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</si>
  <si>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</si>
  <si>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</si>
  <si>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</si>
  <si>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</si>
  <si>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</si>
  <si>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</si>
  <si>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</si>
  <si>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</si>
  <si>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</si>
  <si>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</si>
  <si>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</si>
  <si>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</si>
  <si>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</si>
  <si>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</si>
  <si>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</si>
  <si>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</si>
  <si>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</si>
  <si>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</si>
  <si>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</si>
  <si>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</si>
  <si>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</si>
  <si>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</si>
  <si>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</si>
  <si>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</si>
  <si>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</si>
  <si>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</si>
  <si>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</si>
  <si>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</si>
  <si>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</si>
  <si>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</si>
  <si>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</si>
  <si>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</si>
  <si>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</si>
  <si>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</si>
  <si>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</si>
  <si>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</si>
  <si>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</si>
  <si>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</si>
  <si>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</si>
  <si>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</si>
  <si>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</si>
  <si>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</si>
  <si>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</si>
  <si>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</si>
  <si>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</si>
  <si>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</si>
  <si>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</si>
  <si>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</si>
  <si>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</si>
  <si>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</si>
  <si>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</si>
  <si>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</si>
  <si>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</si>
  <si>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</si>
  <si>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</si>
  <si>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</si>
  <si>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</si>
  <si>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</si>
  <si>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</si>
  <si>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</si>
  <si>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</si>
  <si>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</si>
  <si>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</si>
  <si>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</si>
  <si>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</si>
  <si>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</si>
  <si>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</si>
  <si>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</si>
  <si>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</si>
  <si>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</si>
  <si>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</si>
  <si>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</si>
  <si>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</si>
  <si>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</si>
  <si>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</si>
  <si>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</si>
  <si>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</si>
  <si>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</si>
  <si>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</si>
  <si>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</si>
  <si>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</si>
  <si>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</si>
  <si>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</si>
  <si>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</si>
  <si>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</si>
  <si>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</si>
  <si>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</si>
  <si>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</si>
  <si>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</si>
  <si>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</si>
  <si>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</si>
  <si>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</si>
  <si>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</si>
  <si>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</si>
  <si>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</si>
  <si>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</si>
  <si>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</si>
  <si>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</si>
  <si>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</si>
  <si>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</si>
  <si>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</si>
  <si>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</si>
  <si>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</si>
  <si>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</si>
  <si>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</si>
  <si>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</si>
  <si>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</si>
  <si>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</si>
  <si>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</si>
  <si>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</si>
  <si>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</si>
  <si>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</si>
  <si>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</si>
  <si>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</si>
  <si>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</si>
  <si>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</si>
  <si>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</si>
  <si>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</si>
  <si>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</si>
  <si>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</si>
  <si>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</si>
  <si>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</si>
  <si>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</si>
  <si>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</si>
  <si>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</si>
  <si>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</si>
  <si>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</si>
  <si>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</si>
  <si>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</si>
  <si>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</si>
  <si>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</si>
  <si>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</si>
  <si>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</si>
  <si>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</si>
  <si>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</si>
  <si>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</si>
  <si>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</si>
  <si>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</si>
  <si>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</si>
  <si>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</si>
  <si>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</si>
  <si>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</si>
  <si>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</si>
  <si>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</si>
  <si>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</si>
  <si>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</si>
  <si>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</si>
  <si>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</si>
  <si>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</si>
  <si>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</si>
  <si>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</si>
  <si>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</si>
  <si>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</si>
  <si>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</si>
  <si>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</si>
  <si>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</si>
  <si>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</si>
  <si>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</si>
  <si>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</si>
  <si>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</si>
  <si>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</si>
  <si>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</si>
  <si>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</si>
  <si>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</si>
  <si>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</si>
  <si>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</si>
  <si>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</si>
  <si>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</si>
  <si>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</si>
  <si>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</si>
  <si>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</si>
  <si>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</si>
  <si>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</si>
  <si>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</si>
  <si>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</si>
  <si>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</si>
  <si>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</si>
  <si>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</si>
  <si>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</si>
  <si>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</si>
  <si>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</si>
  <si>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</si>
  <si>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</si>
  <si>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</si>
  <si>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</si>
  <si>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</si>
  <si>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</si>
  <si>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</si>
  <si>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</si>
  <si>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</si>
  <si>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</si>
  <si>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</si>
  <si>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</si>
  <si>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</si>
  <si>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</si>
  <si>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</si>
  <si>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</si>
  <si>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</si>
  <si>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</si>
  <si>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</si>
  <si>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</si>
  <si>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</si>
  <si>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</si>
  <si>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</si>
  <si>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</si>
  <si>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</si>
  <si>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</si>
  <si>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</si>
  <si>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</si>
  <si>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</si>
  <si>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</si>
  <si>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</si>
  <si>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</si>
  <si>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</si>
  <si>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</si>
  <si>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</si>
  <si>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</si>
  <si>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</si>
  <si>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</si>
  <si>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</si>
  <si>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</si>
  <si>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</si>
  <si>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</si>
  <si>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</si>
  <si>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</si>
  <si>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</si>
  <si>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</si>
  <si>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</si>
  <si>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</si>
  <si>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</si>
  <si>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</si>
  <si>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</si>
  <si>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</si>
  <si>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</si>
  <si>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</si>
  <si>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</si>
  <si>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</si>
  <si>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</si>
  <si>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</si>
  <si>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</si>
  <si>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</si>
  <si>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</si>
  <si>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</si>
  <si>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</si>
  <si>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</si>
  <si>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</si>
  <si>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</si>
  <si>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</si>
  <si>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</si>
  <si>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</si>
  <si>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</si>
  <si>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</si>
  <si>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</si>
  <si>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</si>
  <si>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</si>
  <si>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</si>
  <si>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</si>
  <si>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</si>
  <si>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</si>
  <si>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</si>
  <si>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</si>
  <si>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</si>
  <si>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</si>
  <si>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</si>
  <si>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</si>
  <si>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</si>
  <si>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</si>
  <si>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</si>
  <si>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</si>
  <si>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</si>
  <si>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</si>
  <si>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</si>
  <si>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</si>
  <si>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</si>
  <si>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</si>
  <si>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</si>
  <si>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</si>
  <si>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</si>
  <si>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</si>
  <si>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</si>
  <si>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</si>
  <si>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</si>
  <si>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</si>
  <si>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</si>
  <si>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</si>
  <si>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</si>
  <si>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</si>
  <si>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</si>
  <si>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</si>
  <si>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</si>
  <si>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</si>
  <si>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</si>
  <si>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</si>
  <si>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</si>
  <si>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</si>
  <si>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</si>
  <si>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</si>
  <si>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</si>
  <si>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</si>
  <si>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</si>
  <si>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</si>
  <si>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</si>
  <si>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</si>
  <si>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</si>
  <si>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</si>
  <si>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</si>
  <si>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</si>
  <si>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</si>
  <si>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</si>
  <si>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</si>
  <si>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</si>
  <si>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</si>
  <si>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</si>
  <si>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</si>
  <si>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</si>
  <si>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</si>
  <si>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</si>
  <si>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</si>
  <si>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</si>
  <si>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</si>
  <si>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</si>
  <si>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</si>
  <si>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</si>
  <si>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</si>
  <si>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</si>
  <si>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</si>
  <si>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</si>
  <si>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</si>
  <si>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</si>
  <si>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</si>
  <si>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</si>
  <si>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</si>
  <si>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</si>
  <si>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</si>
  <si>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</si>
  <si>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</si>
  <si>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</si>
  <si>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</si>
  <si>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</si>
  <si>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</si>
  <si>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</si>
  <si>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</si>
  <si>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</si>
  <si>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</si>
  <si>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</si>
  <si>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</si>
  <si>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</si>
  <si>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</si>
  <si>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</si>
  <si>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</si>
  <si>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</si>
  <si>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</si>
  <si>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</si>
  <si>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</si>
  <si>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</si>
  <si>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</si>
  <si>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</si>
  <si>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</si>
  <si>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</si>
  <si>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</si>
  <si>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</si>
  <si>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</si>
  <si>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</si>
  <si>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</si>
  <si>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</si>
  <si>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</si>
  <si>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</si>
  <si>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</si>
  <si>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</si>
  <si>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</si>
  <si>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</si>
  <si>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</si>
  <si>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</si>
  <si>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</si>
  <si>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</si>
  <si>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</si>
  <si>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</si>
  <si>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</si>
  <si>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</si>
  <si>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</si>
  <si>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</si>
  <si>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</si>
  <si>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</si>
  <si>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</si>
  <si>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</si>
  <si>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</si>
  <si>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</si>
  <si>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</si>
  <si>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</si>
  <si>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</si>
  <si>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</si>
  <si>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</si>
  <si>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</si>
  <si>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</si>
  <si>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</si>
  <si>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</si>
  <si>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</si>
  <si>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</si>
  <si>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</si>
  <si>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</si>
  <si>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</si>
  <si>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</si>
  <si>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</si>
  <si>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</si>
  <si>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</si>
  <si>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</si>
  <si>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</si>
  <si>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</si>
  <si>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</si>
  <si>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</si>
  <si>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</si>
  <si>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</si>
  <si>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</si>
  <si>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</si>
  <si>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</si>
  <si>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</si>
  <si>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</si>
  <si>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</si>
  <si>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</si>
  <si>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</si>
  <si>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</si>
  <si>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</si>
  <si>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</si>
  <si>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</si>
  <si>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</si>
  <si>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</si>
  <si>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</si>
  <si>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</si>
  <si>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</si>
  <si>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</si>
  <si>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</si>
  <si>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</si>
  <si>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</si>
  <si>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</si>
  <si>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</si>
  <si>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</si>
  <si>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</si>
  <si>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</si>
  <si>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</si>
  <si>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</si>
  <si>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</si>
  <si>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</si>
  <si>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</si>
  <si>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</si>
  <si>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</si>
  <si>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</si>
  <si>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</si>
  <si>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</si>
  <si>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</si>
  <si>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</si>
  <si>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</si>
  <si>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</si>
  <si>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</si>
  <si>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</si>
  <si>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</si>
  <si>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</si>
  <si>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</si>
  <si>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</si>
  <si>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</si>
  <si>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</si>
  <si>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</si>
  <si>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</si>
  <si>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</si>
  <si>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</si>
  <si>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</si>
  <si>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</si>
  <si>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</si>
  <si>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</si>
  <si>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</si>
  <si>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</si>
  <si>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</si>
  <si>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</si>
  <si>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</si>
  <si>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</si>
  <si>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</si>
  <si>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</si>
  <si>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</si>
  <si>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</si>
  <si>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</si>
  <si>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</si>
  <si>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</si>
  <si>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</si>
  <si>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</si>
  <si>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</si>
  <si>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</si>
  <si>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</si>
  <si>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</si>
  <si>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</si>
  <si>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</si>
  <si>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</si>
  <si>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</si>
  <si>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</si>
  <si>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</si>
  <si>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</si>
  <si>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</si>
  <si>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</si>
  <si>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</si>
  <si>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</si>
  <si>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</si>
  <si>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</si>
  <si>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</si>
  <si>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</si>
  <si>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</si>
  <si>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</si>
  <si>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</si>
  <si>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</si>
  <si>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</si>
  <si>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</si>
  <si>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</si>
  <si>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</si>
  <si>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</si>
  <si>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</si>
  <si>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</si>
  <si>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</si>
  <si>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</si>
  <si>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</si>
  <si>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</si>
  <si>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</si>
  <si>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</si>
  <si>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</si>
  <si>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</si>
  <si>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</si>
  <si>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</si>
  <si>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</si>
  <si>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</si>
  <si>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</si>
  <si>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</si>
  <si>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</si>
  <si>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</si>
  <si>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</si>
  <si>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</si>
  <si>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</si>
  <si>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</si>
  <si>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</si>
  <si>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</si>
  <si>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</si>
  <si>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</si>
  <si>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</si>
  <si>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</si>
  <si>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</si>
  <si>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</si>
  <si>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</si>
  <si>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</si>
  <si>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</si>
  <si>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</si>
  <si>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</si>
  <si>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</si>
  <si>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</si>
  <si>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</si>
  <si>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</si>
  <si>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</si>
  <si>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</si>
  <si>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</si>
  <si>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</si>
  <si>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</si>
  <si>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</si>
  <si>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</si>
  <si>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</si>
  <si>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</si>
  <si>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</si>
  <si>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</si>
  <si>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</si>
  <si>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</si>
  <si>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</si>
  <si>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</si>
  <si>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</si>
  <si>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</si>
  <si>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</si>
  <si>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</si>
  <si>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</si>
  <si>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</si>
  <si>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</si>
  <si>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</si>
  <si>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</si>
  <si>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</si>
  <si>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</si>
  <si>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</si>
  <si>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</si>
  <si>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</si>
  <si>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</si>
  <si>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</si>
  <si>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</si>
  <si>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</si>
  <si>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</si>
  <si>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</si>
  <si>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</si>
  <si>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</si>
  <si>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</si>
  <si>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</si>
  <si>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</si>
  <si>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</si>
  <si>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</si>
  <si>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</si>
  <si>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</si>
  <si>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</si>
  <si>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</si>
  <si>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</si>
  <si>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</si>
  <si>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</si>
  <si>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</si>
  <si>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</si>
  <si>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</si>
  <si>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</si>
  <si>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</si>
  <si>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</si>
  <si>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</si>
  <si>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</si>
  <si>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</si>
  <si>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</si>
  <si>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</si>
  <si>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</si>
  <si>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</si>
  <si>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</si>
  <si>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</si>
  <si>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</si>
  <si>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</si>
  <si>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</si>
  <si>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</si>
  <si>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</si>
  <si>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</si>
  <si>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</si>
  <si>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</si>
  <si>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</si>
  <si>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</si>
  <si>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</si>
  <si>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</si>
  <si>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</si>
  <si>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</si>
  <si>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</si>
  <si>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</si>
  <si>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</si>
  <si>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</si>
  <si>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</si>
  <si>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</si>
  <si>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</si>
  <si>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</si>
  <si>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</si>
  <si>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</si>
  <si>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</si>
  <si>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</si>
  <si>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</si>
  <si>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</si>
  <si>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</si>
  <si>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</si>
  <si>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</si>
  <si>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</si>
  <si>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</si>
  <si>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</si>
  <si>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</si>
  <si>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</si>
  <si>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</si>
  <si>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</si>
  <si>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</si>
  <si>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</si>
  <si>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</si>
  <si>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</si>
  <si>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</si>
  <si>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</si>
  <si>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</si>
  <si>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</si>
  <si>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</si>
  <si>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</si>
  <si>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</si>
  <si>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</si>
  <si>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</si>
  <si>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</si>
  <si>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</si>
  <si>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</si>
  <si>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</si>
  <si>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</si>
  <si>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</si>
  <si>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</si>
  <si>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</si>
  <si>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</si>
  <si>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</si>
  <si>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</si>
  <si>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</si>
  <si>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</si>
  <si>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</si>
  <si>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</si>
  <si>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</si>
  <si>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</si>
  <si>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</si>
  <si>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</si>
  <si>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</si>
  <si>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</si>
  <si>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</si>
  <si>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</si>
  <si>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</si>
  <si>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</si>
  <si>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</si>
  <si>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</si>
  <si>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</si>
  <si>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</si>
  <si>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</si>
  <si>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</si>
  <si>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</si>
  <si>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</si>
  <si>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</si>
  <si>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</si>
  <si>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</si>
  <si>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</si>
  <si>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</si>
  <si>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</si>
  <si>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</si>
  <si>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</si>
  <si>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</si>
  <si>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</si>
  <si>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</si>
  <si>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</si>
  <si>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</si>
  <si>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</si>
  <si>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</si>
  <si>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</si>
  <si>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</si>
  <si>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</si>
  <si>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</si>
  <si>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</si>
  <si>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</si>
  <si>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</si>
  <si>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</si>
  <si>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</si>
  <si>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</si>
  <si>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</si>
  <si>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</si>
  <si>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</si>
  <si>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</si>
  <si>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</si>
  <si>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</si>
  <si>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</si>
  <si>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</si>
  <si>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</si>
  <si>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</si>
  <si>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</si>
  <si>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</si>
  <si>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</si>
  <si>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</si>
  <si>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</si>
  <si>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</si>
  <si>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</si>
  <si>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</si>
  <si>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</si>
  <si>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</si>
  <si>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</si>
  <si>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</si>
  <si>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</si>
  <si>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</si>
  <si>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</si>
  <si>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</si>
  <si>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</si>
  <si>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</si>
  <si>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</si>
  <si>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</si>
  <si>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</si>
  <si>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</si>
  <si>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</si>
  <si>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</si>
  <si>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</si>
  <si>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</si>
  <si>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</si>
  <si>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</si>
  <si>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</si>
  <si>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</si>
  <si>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</si>
  <si>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</si>
  <si>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</si>
  <si>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</si>
  <si>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</si>
  <si>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</si>
  <si>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</si>
  <si>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</si>
  <si>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</si>
  <si>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</si>
  <si>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</si>
  <si>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</si>
  <si>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</si>
  <si>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</si>
  <si>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</si>
  <si>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</si>
  <si>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</si>
  <si>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</si>
  <si>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</si>
  <si>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</si>
  <si>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</si>
  <si>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</si>
  <si>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</si>
  <si>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</si>
  <si>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</si>
  <si>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</si>
  <si>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</si>
  <si>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</si>
  <si>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</si>
  <si>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</si>
  <si>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</si>
  <si>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</si>
  <si>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</si>
  <si>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</si>
  <si>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</si>
  <si>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</si>
  <si>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</si>
  <si>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</si>
  <si>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</si>
  <si>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</si>
  <si>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</si>
  <si>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</si>
  <si>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</si>
  <si>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</si>
  <si>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</si>
  <si>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</si>
  <si>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</si>
  <si>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</si>
  <si>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</si>
  <si>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</si>
  <si>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</si>
  <si>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</si>
  <si>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</si>
  <si>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</si>
  <si>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</si>
  <si>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</si>
  <si>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</si>
  <si>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</si>
  <si>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</si>
  <si>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</si>
  <si>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</si>
  <si>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</si>
  <si>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</si>
  <si>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</si>
  <si>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</si>
  <si>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</si>
  <si>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</si>
  <si>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</si>
  <si>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</si>
  <si>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</si>
  <si>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</si>
  <si>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</si>
  <si>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</si>
  <si>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</si>
  <si>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</si>
  <si>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</si>
  <si>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</si>
  <si>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</si>
  <si>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</si>
  <si>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</si>
  <si>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</si>
  <si>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</si>
  <si>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</si>
  <si>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</si>
  <si>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</si>
  <si>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</si>
  <si>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</si>
  <si>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</si>
  <si>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</si>
  <si>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</si>
  <si>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</si>
  <si>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</si>
  <si>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</si>
  <si>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</si>
  <si>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</si>
  <si>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</si>
  <si>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</si>
  <si>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</si>
  <si>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</si>
  <si>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</si>
  <si>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</si>
  <si>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</si>
  <si>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</si>
  <si>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</si>
  <si>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</si>
  <si>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</si>
  <si>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</si>
  <si>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</si>
  <si>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</si>
  <si>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</si>
  <si>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</si>
  <si>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</si>
  <si>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</si>
  <si>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</si>
  <si>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</si>
  <si>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</si>
  <si>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</si>
  <si>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</si>
  <si>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</si>
  <si>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</si>
  <si>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</si>
  <si>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</si>
  <si>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</si>
  <si>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</si>
  <si>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</si>
  <si>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</si>
  <si>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</si>
  <si>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</si>
  <si>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</si>
  <si>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</si>
  <si>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</si>
  <si>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</si>
  <si>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</si>
  <si>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</si>
  <si>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</si>
  <si>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</si>
  <si>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</si>
  <si>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</si>
  <si>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</si>
  <si>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</si>
  <si>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</si>
  <si>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</si>
  <si>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</si>
  <si>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</si>
  <si>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</si>
  <si>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</si>
  <si>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</si>
  <si>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</si>
  <si>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</si>
  <si>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</si>
  <si>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</si>
  <si>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</si>
  <si>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</si>
  <si>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</si>
  <si>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</si>
  <si>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</si>
  <si>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</si>
  <si>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</si>
  <si>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</si>
  <si>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</si>
  <si>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</si>
  <si>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</si>
  <si>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</si>
  <si>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</si>
  <si>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</si>
  <si>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</si>
  <si>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</si>
  <si>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</si>
  <si>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</si>
  <si>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</si>
  <si>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</si>
  <si>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</si>
  <si>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</si>
  <si>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</si>
  <si>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</si>
  <si>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</si>
  <si>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</si>
  <si>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</si>
  <si>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</si>
  <si>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</si>
  <si>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</si>
  <si>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</si>
  <si>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</si>
  <si>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</si>
  <si>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</si>
  <si>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</si>
  <si>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</si>
  <si>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</si>
  <si>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</si>
  <si>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</si>
  <si>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</si>
  <si>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</si>
  <si>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</si>
  <si>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</si>
  <si>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</si>
  <si>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</si>
  <si>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</si>
  <si>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</si>
  <si>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</si>
  <si>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</si>
  <si>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</si>
  <si>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</si>
  <si>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</si>
  <si>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</si>
  <si>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</si>
  <si>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</si>
  <si>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</si>
  <si>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</si>
  <si>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</si>
  <si>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</si>
  <si>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</si>
  <si>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</si>
  <si>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</si>
  <si>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</si>
  <si>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</si>
  <si>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</si>
  <si>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</si>
  <si>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</si>
  <si>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</si>
  <si>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</si>
  <si>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</si>
  <si>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</si>
  <si>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</si>
  <si>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</si>
  <si>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</si>
  <si>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</si>
  <si>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</si>
  <si>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</si>
  <si>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</si>
  <si>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</si>
  <si>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</si>
  <si>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</si>
  <si>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</si>
  <si>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</si>
  <si>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</si>
  <si>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</si>
  <si>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</si>
  <si>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</si>
  <si>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</si>
  <si>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</si>
  <si>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</si>
  <si>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</si>
  <si>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</si>
  <si>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</si>
  <si>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</si>
  <si>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</si>
  <si>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</si>
  <si>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</si>
  <si>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</si>
  <si>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</si>
  <si>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</si>
  <si>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</si>
  <si>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</si>
  <si>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</si>
  <si>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</si>
  <si>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</si>
  <si>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</si>
  <si>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</si>
  <si>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</si>
  <si>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</si>
  <si>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</si>
  <si>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</si>
  <si>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</si>
  <si>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</si>
  <si>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</si>
  <si>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</si>
  <si>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</si>
  <si>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</si>
  <si>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</si>
  <si>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</si>
  <si>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</si>
  <si>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</si>
  <si>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</si>
  <si>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</si>
  <si>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</si>
  <si>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</si>
  <si>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</si>
  <si>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</si>
  <si>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</si>
  <si>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</si>
  <si>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</si>
  <si>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</si>
  <si>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</si>
  <si>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</si>
  <si>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</si>
  <si>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</si>
  <si>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</si>
  <si>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</si>
  <si>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</si>
  <si>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</si>
  <si>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</si>
  <si>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</si>
  <si>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</si>
  <si>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</si>
  <si>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</si>
  <si>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</si>
  <si>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</si>
  <si>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</si>
  <si>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</si>
  <si>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</si>
  <si>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</si>
  <si>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</si>
  <si>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</si>
  <si>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</si>
  <si>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</si>
  <si>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</si>
  <si>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</si>
  <si>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</si>
  <si>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</si>
  <si>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</si>
  <si>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</si>
  <si>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</si>
  <si>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</si>
  <si>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</si>
  <si>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</si>
  <si>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</si>
  <si>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</si>
  <si>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</si>
  <si>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</si>
  <si>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</si>
  <si>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</si>
  <si>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</si>
  <si>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</si>
  <si>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</si>
  <si>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</si>
  <si>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</si>
  <si>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</si>
  <si>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</si>
  <si>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</si>
  <si>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</si>
  <si>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</si>
  <si>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</si>
  <si>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</si>
  <si>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</si>
  <si>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</si>
  <si>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</si>
  <si>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</si>
  <si>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</si>
  <si>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</si>
  <si>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</si>
  <si>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</si>
  <si>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</si>
  <si>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</si>
  <si>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</si>
  <si>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</si>
  <si>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</si>
  <si>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</si>
  <si>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</si>
  <si>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</si>
  <si>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</si>
  <si>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</si>
  <si>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</si>
  <si>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</si>
  <si>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</si>
  <si>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</si>
  <si>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</si>
  <si>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</si>
  <si>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</si>
  <si>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</si>
  <si>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</si>
  <si>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</si>
  <si>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</si>
  <si>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</si>
  <si>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</si>
  <si>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</si>
  <si>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</si>
  <si>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</si>
  <si>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</si>
  <si>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</si>
  <si>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</si>
  <si>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</si>
  <si>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</si>
  <si>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</si>
  <si>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</si>
  <si>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</si>
  <si>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</si>
  <si>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</si>
  <si>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</si>
  <si>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</si>
  <si>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</si>
  <si>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</si>
  <si>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</si>
  <si>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</si>
  <si>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</si>
  <si>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</si>
  <si>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</si>
  <si>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</si>
  <si>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</si>
  <si>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</si>
  <si>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</si>
  <si>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</si>
  <si>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</si>
  <si>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</si>
  <si>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</si>
  <si>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</si>
  <si>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</si>
  <si>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</si>
  <si>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</si>
  <si>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</si>
  <si>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</si>
  <si>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</si>
  <si>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</si>
  <si>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</si>
  <si>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</si>
  <si>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</si>
  <si>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</si>
  <si>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</si>
  <si>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</si>
  <si>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</si>
  <si>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</si>
  <si>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</si>
  <si>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</si>
  <si>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</si>
  <si>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</si>
  <si>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</si>
  <si>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</si>
  <si>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</si>
  <si>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</si>
  <si>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</si>
  <si>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</si>
  <si>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</si>
  <si>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</si>
  <si>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</si>
  <si>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</si>
  <si>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</si>
  <si>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</si>
  <si>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</si>
  <si>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</si>
  <si>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</si>
  <si>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</si>
  <si>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</si>
  <si>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</si>
  <si>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</si>
  <si>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</si>
  <si>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</si>
  <si>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</si>
  <si>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</si>
  <si>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</si>
  <si>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</si>
  <si>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</si>
  <si>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</si>
  <si>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</si>
  <si>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</si>
  <si>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</si>
  <si>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</si>
  <si>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</si>
  <si>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</si>
  <si>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</si>
  <si>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</si>
  <si>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</si>
  <si>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</si>
  <si>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</si>
  <si>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</si>
  <si>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</si>
  <si>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</si>
  <si>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</si>
  <si>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</si>
  <si>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</si>
  <si>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</si>
  <si>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</si>
  <si>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</si>
  <si>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</si>
  <si>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</si>
  <si>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</si>
  <si>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</si>
  <si>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</si>
  <si>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</si>
  <si>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</si>
  <si>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</si>
  <si>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</si>
  <si>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</si>
  <si>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</si>
  <si>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</si>
  <si>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</si>
  <si>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</si>
  <si>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</si>
  <si>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</si>
  <si>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</si>
  <si>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</si>
  <si>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</si>
  <si>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</si>
  <si>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</si>
  <si>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</si>
  <si>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</si>
  <si>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</si>
  <si>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</si>
  <si>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</si>
  <si>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</si>
  <si>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</si>
  <si>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</si>
  <si>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</si>
  <si>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</si>
  <si>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</si>
  <si>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</si>
  <si>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</si>
  <si>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</si>
  <si>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</si>
  <si>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</si>
  <si>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</si>
  <si>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</si>
  <si>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</si>
  <si>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</si>
  <si>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</si>
  <si>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</si>
  <si>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</si>
  <si>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</si>
  <si>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</si>
  <si>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</si>
  <si>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</si>
  <si>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</si>
  <si>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</si>
  <si>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</si>
  <si>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</si>
  <si>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</si>
  <si>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</si>
  <si>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</si>
  <si>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</si>
  <si>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</si>
  <si>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</si>
  <si>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</si>
  <si>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</si>
  <si>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</si>
  <si>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</si>
  <si>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</si>
  <si>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</si>
  <si>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</si>
  <si>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</si>
  <si>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</si>
  <si>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</si>
  <si>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</si>
  <si>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</si>
  <si>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</si>
  <si>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</si>
  <si>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</si>
  <si>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</si>
  <si>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</si>
  <si>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</si>
  <si>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</si>
  <si>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</si>
  <si>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</si>
  <si>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</si>
  <si>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</si>
  <si>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</si>
  <si>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</si>
  <si>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</si>
  <si>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</si>
  <si>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</si>
  <si>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</si>
  <si>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</si>
  <si>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</si>
  <si>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</si>
  <si>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</si>
  <si>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</si>
  <si>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</si>
  <si>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</si>
  <si>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</si>
  <si>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</si>
  <si>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</si>
  <si>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</si>
  <si>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</si>
  <si>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</si>
  <si>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</si>
  <si>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</si>
  <si>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</si>
  <si>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</si>
  <si>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</si>
  <si>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</si>
  <si>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</si>
  <si>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</si>
  <si>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</si>
  <si>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</si>
  <si>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</si>
  <si>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</si>
  <si>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</si>
  <si>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</si>
  <si>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</si>
  <si>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</si>
  <si>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</si>
  <si>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</si>
  <si>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</si>
  <si>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</si>
  <si>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</si>
  <si>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</si>
  <si>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</si>
  <si>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</si>
  <si>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</si>
  <si>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</si>
  <si>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</si>
  <si>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</si>
  <si>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</si>
  <si>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</si>
  <si>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</si>
  <si>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</si>
  <si>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</si>
  <si>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</si>
  <si>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</si>
  <si>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</si>
  <si>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</si>
  <si>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</si>
  <si>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</si>
  <si>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</si>
  <si>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</si>
  <si>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</si>
  <si>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</si>
  <si>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</si>
  <si>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</si>
  <si>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</si>
  <si>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</si>
  <si>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</si>
  <si>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</si>
  <si>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</si>
  <si>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</si>
  <si>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</si>
  <si>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</si>
  <si>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</si>
  <si>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</si>
  <si>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</si>
  <si>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</si>
  <si>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</si>
  <si>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</si>
  <si>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</si>
  <si>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</si>
  <si>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</si>
  <si>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</si>
  <si>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</si>
  <si>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</si>
  <si>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</si>
  <si>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</si>
  <si>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</si>
  <si>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</si>
  <si>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</si>
  <si>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</si>
  <si>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</si>
  <si>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</si>
  <si>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</si>
  <si>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</si>
  <si>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</si>
  <si>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</si>
  <si>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</si>
  <si>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</si>
  <si>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</si>
  <si>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</si>
  <si>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</si>
  <si>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</si>
  <si>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</si>
  <si>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</si>
  <si>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</si>
  <si>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</si>
  <si>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</si>
  <si>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</si>
  <si>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</si>
  <si>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</si>
  <si>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</si>
  <si>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</si>
  <si>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</si>
  <si>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</si>
  <si>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</si>
  <si>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</si>
  <si>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</si>
  <si>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</si>
  <si>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</si>
  <si>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</si>
  <si>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</si>
  <si>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</si>
  <si>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</si>
  <si>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</si>
  <si>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</si>
  <si>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</si>
  <si>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</si>
  <si>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</si>
  <si>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</si>
  <si>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</si>
  <si>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</si>
  <si>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</si>
  <si>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</si>
  <si>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</si>
  <si>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</si>
  <si>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</si>
  <si>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</si>
  <si>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</si>
  <si>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</si>
  <si>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</si>
  <si>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</si>
  <si>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</si>
  <si>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</si>
  <si>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</si>
  <si>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</si>
  <si>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</si>
  <si>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</si>
  <si>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</si>
  <si>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</si>
  <si>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</si>
  <si>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</si>
  <si>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</si>
  <si>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</si>
  <si>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</si>
  <si>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</si>
  <si>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</si>
  <si>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</si>
  <si>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</si>
  <si>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</si>
  <si>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</si>
  <si>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</si>
  <si>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</si>
  <si>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</si>
  <si>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</si>
  <si>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</si>
  <si>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</si>
  <si>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</si>
  <si>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</si>
  <si>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</si>
  <si>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</si>
  <si>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</si>
  <si>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</si>
  <si>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</si>
  <si>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</si>
  <si>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</si>
  <si>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</si>
  <si>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</si>
  <si>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</si>
  <si>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</si>
  <si>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</si>
  <si>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</si>
  <si>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</si>
  <si>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</si>
  <si>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</si>
  <si>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</si>
  <si>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</si>
  <si>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</si>
  <si>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</si>
  <si>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</si>
  <si>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</si>
  <si>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</si>
  <si>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</si>
  <si>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</si>
  <si>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</si>
  <si>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</si>
  <si>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</si>
  <si>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</si>
  <si>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</si>
  <si>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</si>
  <si>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</si>
  <si>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</si>
  <si>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</si>
  <si>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</si>
  <si>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</si>
  <si>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</si>
  <si>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</si>
  <si>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</si>
  <si>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</si>
  <si>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</si>
  <si>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</si>
  <si>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</si>
  <si>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</si>
  <si>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</si>
  <si>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</si>
  <si>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</si>
  <si>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</si>
  <si>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</si>
  <si>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</si>
  <si>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</si>
  <si>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</si>
  <si>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</si>
  <si>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</si>
  <si>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</si>
  <si>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</si>
  <si>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</si>
  <si>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</si>
  <si>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</si>
  <si>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</si>
  <si>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</si>
  <si>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</si>
  <si>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</si>
  <si>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</si>
  <si>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</si>
  <si>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</si>
  <si>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</si>
  <si>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</si>
  <si>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</si>
  <si>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</si>
  <si>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</si>
  <si>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</si>
  <si>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</si>
  <si>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</si>
  <si>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</si>
  <si>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</si>
  <si>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</si>
  <si>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</si>
  <si>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</si>
  <si>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</si>
  <si>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</si>
  <si>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</si>
  <si>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</si>
  <si>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</si>
  <si>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</si>
  <si>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</si>
  <si>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</si>
  <si>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</si>
  <si>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</si>
  <si>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</si>
  <si>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</si>
  <si>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</si>
  <si>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</si>
  <si>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</si>
  <si>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</si>
  <si>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</si>
  <si>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</si>
  <si>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</si>
  <si>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</si>
  <si>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</si>
  <si>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</si>
  <si>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</si>
  <si>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</si>
  <si>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</si>
  <si>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</si>
  <si>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</si>
  <si>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</si>
  <si>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</si>
  <si>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</si>
  <si>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</si>
  <si>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</si>
  <si>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</si>
  <si>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</si>
  <si>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</si>
  <si>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</si>
  <si>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</si>
  <si>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</si>
  <si>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</si>
  <si>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</si>
  <si>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</si>
  <si>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</si>
  <si>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</si>
  <si>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</si>
  <si>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</si>
  <si>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</si>
  <si>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</si>
  <si>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</si>
  <si>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</si>
  <si>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</si>
  <si>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</si>
  <si>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</si>
  <si>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</si>
  <si>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</si>
  <si>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</si>
  <si>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</si>
  <si>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</si>
  <si>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</si>
  <si>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</si>
  <si>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</si>
  <si>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</si>
  <si>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</si>
  <si>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</si>
  <si>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</si>
  <si>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</si>
  <si>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</si>
  <si>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</si>
  <si>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</si>
  <si>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</si>
  <si>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</si>
  <si>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</si>
  <si>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</si>
  <si>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</si>
  <si>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</si>
  <si>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</si>
  <si>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</si>
  <si>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</si>
  <si>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</si>
  <si>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</si>
  <si>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</si>
  <si>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</si>
  <si>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</si>
  <si>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</si>
  <si>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</si>
  <si>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</si>
  <si>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</si>
  <si>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</si>
  <si>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</si>
  <si>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</si>
  <si>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</si>
  <si>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</si>
  <si>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</si>
  <si>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</si>
  <si>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</si>
  <si>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</si>
  <si>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</si>
  <si>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</si>
  <si>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</si>
  <si>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</si>
  <si>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</si>
  <si>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</si>
  <si>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</si>
  <si>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</si>
  <si>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</si>
  <si>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</si>
  <si>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</si>
  <si>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</si>
  <si>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</si>
  <si>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</si>
  <si>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</si>
  <si>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</si>
  <si>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</si>
  <si>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</si>
  <si>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</si>
  <si>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</si>
  <si>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</si>
  <si>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</si>
  <si>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</si>
  <si>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</si>
  <si>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</si>
  <si>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</si>
  <si>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</si>
  <si>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</si>
  <si>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</si>
  <si>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</si>
  <si>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</si>
  <si>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</si>
  <si>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</si>
  <si>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</si>
  <si>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</si>
  <si>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</si>
  <si>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</si>
  <si>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</si>
  <si>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</si>
  <si>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</si>
  <si>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</si>
  <si>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</si>
  <si>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</si>
  <si>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</si>
  <si>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</si>
  <si>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</si>
  <si>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</si>
  <si>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</si>
  <si>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</si>
  <si>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</si>
  <si>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</si>
  <si>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</si>
  <si>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</si>
  <si>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</si>
  <si>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</si>
  <si>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</si>
  <si>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</si>
  <si>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</si>
  <si>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</si>
  <si>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</si>
  <si>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</si>
  <si>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</si>
  <si>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</si>
  <si>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</si>
  <si>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</si>
  <si>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</si>
  <si>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</si>
  <si>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</si>
  <si>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</si>
  <si>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</si>
  <si>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</si>
  <si>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</si>
  <si>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</si>
  <si>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</si>
  <si>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</si>
  <si>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</si>
  <si>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</si>
  <si>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</si>
  <si>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</si>
  <si>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</si>
  <si>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</si>
  <si>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</si>
  <si>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</si>
  <si>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</si>
  <si>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</si>
  <si>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</si>
  <si>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</si>
  <si>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</si>
  <si>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</si>
  <si>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</si>
  <si>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</si>
  <si>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</si>
  <si>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</si>
  <si>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</si>
  <si>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</si>
  <si>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</si>
  <si>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</si>
  <si>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</si>
  <si>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</si>
  <si>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</si>
  <si>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</si>
  <si>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</si>
  <si>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</si>
  <si>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</si>
  <si>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</si>
  <si>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</si>
  <si>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</si>
  <si>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</si>
  <si>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</si>
  <si>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</si>
  <si>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</si>
  <si>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</si>
  <si>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</si>
  <si>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</si>
  <si>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</si>
  <si>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</si>
  <si>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</si>
  <si>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</si>
  <si>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</si>
  <si>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</si>
  <si>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</si>
  <si>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</si>
  <si>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</si>
  <si>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</si>
  <si>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</si>
  <si>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</si>
  <si>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</si>
  <si>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</si>
  <si>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</si>
  <si>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</si>
  <si>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</si>
  <si>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</si>
  <si>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</si>
  <si>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</si>
  <si>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</si>
  <si>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</si>
  <si>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</si>
  <si>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</si>
  <si>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</si>
  <si>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</si>
  <si>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</si>
  <si>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</si>
  <si>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</si>
  <si>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</si>
  <si>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</si>
  <si>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</si>
  <si>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</si>
  <si>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</si>
  <si>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</si>
  <si>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</si>
  <si>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</si>
  <si>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</si>
  <si>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</si>
  <si>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</si>
  <si>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</si>
  <si>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</si>
  <si>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</si>
  <si>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</si>
  <si>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</si>
  <si>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</si>
  <si>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</si>
  <si>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</si>
  <si>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</si>
  <si>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</si>
  <si>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</si>
  <si>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</si>
  <si>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</si>
  <si>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</si>
  <si>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</si>
  <si>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</si>
  <si>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</si>
  <si>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</si>
  <si>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</si>
  <si>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</si>
  <si>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</si>
  <si>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</si>
  <si>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</si>
  <si>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</si>
  <si>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</si>
  <si>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</si>
  <si>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</si>
  <si>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</si>
  <si>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</si>
  <si>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</si>
  <si>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</si>
  <si>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</si>
  <si>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</si>
  <si>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</si>
  <si>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</si>
  <si>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</si>
  <si>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</si>
  <si>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</si>
  <si>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</si>
  <si>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</si>
  <si>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</si>
  <si>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</si>
  <si>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</si>
  <si>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</si>
  <si>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</si>
  <si>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</si>
  <si>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</si>
  <si>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</si>
  <si>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</si>
  <si>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</si>
  <si>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</si>
  <si>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</si>
  <si>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</si>
  <si>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</si>
  <si>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</si>
  <si>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</si>
  <si>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</si>
  <si>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</si>
  <si>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</si>
  <si>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</si>
  <si>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</si>
  <si>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</si>
  <si>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</si>
  <si>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</si>
  <si>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</si>
  <si>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</si>
  <si>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</si>
  <si>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</si>
  <si>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</si>
  <si>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</si>
  <si>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</si>
  <si>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</si>
  <si>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</si>
  <si>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</si>
  <si>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</si>
  <si>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</si>
  <si>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</si>
  <si>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</si>
  <si>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</si>
  <si>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</si>
  <si>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</si>
  <si>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</si>
  <si>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</si>
  <si>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</si>
  <si>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</si>
  <si>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</si>
  <si>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</si>
  <si>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</si>
  <si>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</si>
  <si>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</si>
  <si>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</si>
  <si>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</si>
  <si>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</si>
  <si>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</si>
  <si>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</si>
  <si>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</si>
  <si>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</si>
  <si>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</si>
  <si>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</si>
  <si>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</si>
  <si>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</si>
  <si>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</si>
  <si>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</si>
  <si>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</si>
  <si>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</si>
  <si>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</si>
  <si>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</si>
  <si>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</si>
  <si>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</si>
  <si>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</si>
  <si>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</si>
  <si>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</si>
  <si>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</si>
  <si>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</si>
  <si>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</si>
  <si>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</si>
  <si>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</si>
  <si>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</si>
  <si>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</si>
  <si>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</si>
  <si>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</si>
  <si>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</si>
  <si>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</si>
  <si>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</si>
  <si>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</si>
  <si>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</si>
  <si>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</si>
  <si>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</si>
  <si>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</si>
  <si>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</si>
  <si>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</si>
  <si>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</si>
  <si>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</si>
  <si>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</si>
  <si>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</si>
  <si>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</si>
  <si>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</si>
  <si>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</si>
  <si>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</si>
  <si>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</si>
  <si>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</si>
  <si>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</si>
  <si>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</si>
  <si>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</si>
  <si>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</si>
  <si>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</si>
  <si>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</si>
  <si>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</si>
  <si>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</si>
  <si>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</si>
  <si>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</si>
  <si>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</si>
  <si>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</si>
  <si>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</si>
  <si>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</si>
  <si>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</si>
  <si>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</si>
  <si>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</si>
  <si>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</si>
  <si>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</si>
  <si>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</si>
  <si>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</si>
  <si>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</si>
  <si>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</si>
  <si>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</si>
  <si>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</si>
  <si>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</si>
  <si>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</si>
  <si>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</si>
  <si>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</si>
  <si>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</si>
  <si>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</si>
  <si>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</si>
  <si>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</si>
  <si>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</si>
  <si>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</si>
  <si>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</si>
  <si>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</si>
  <si>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</si>
  <si>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</si>
  <si>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</si>
  <si>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</si>
  <si>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</si>
  <si>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</si>
  <si>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</si>
  <si>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</si>
  <si>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</si>
  <si>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</si>
  <si>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</si>
  <si>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</si>
  <si>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</si>
  <si>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</si>
  <si>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</si>
  <si>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</si>
  <si>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</si>
  <si>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</si>
  <si>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</si>
  <si>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</si>
  <si>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</si>
  <si>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</si>
  <si>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</si>
  <si>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</si>
  <si>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</si>
  <si>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</si>
  <si>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</si>
  <si>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</si>
  <si>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</si>
  <si>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</si>
  <si>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</si>
  <si>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</si>
  <si>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</si>
  <si>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</si>
  <si>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</si>
  <si>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</si>
  <si>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</si>
  <si>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</si>
  <si>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</si>
  <si>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</si>
  <si>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</si>
  <si>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</si>
  <si>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</si>
  <si>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</si>
  <si>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</si>
  <si>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</si>
  <si>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</si>
  <si>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</si>
  <si>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</si>
  <si>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</si>
  <si>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</si>
  <si>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</si>
  <si>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</si>
  <si>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</si>
  <si>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</si>
  <si>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</si>
  <si>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</si>
  <si>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</si>
  <si>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</si>
  <si>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</si>
  <si>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</si>
  <si>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</si>
  <si>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</si>
  <si>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</si>
  <si>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</si>
  <si>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</si>
  <si>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</si>
  <si>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</si>
  <si>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</si>
  <si>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</si>
  <si>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</si>
  <si>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</si>
  <si>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</si>
  <si>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</si>
  <si>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</si>
  <si>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</si>
  <si>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</si>
  <si>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</si>
  <si>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</si>
  <si>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</si>
  <si>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</si>
  <si>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</si>
  <si>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</si>
  <si>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</si>
  <si>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</si>
  <si>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</si>
  <si>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</si>
  <si>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</si>
  <si>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</si>
  <si>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</si>
  <si>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</si>
  <si>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</si>
  <si>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</si>
  <si>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</si>
  <si>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</si>
  <si>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</si>
  <si>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</si>
  <si>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</si>
  <si>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</si>
  <si>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</si>
  <si>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</si>
  <si>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</si>
  <si>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</si>
  <si>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</si>
  <si>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</si>
  <si>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</si>
  <si>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</si>
  <si>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</si>
  <si>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</si>
  <si>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</si>
  <si>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</si>
  <si>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</si>
  <si>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</si>
  <si>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</si>
  <si>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</si>
  <si>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</si>
  <si>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</si>
  <si>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</si>
  <si>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</si>
  <si>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</si>
  <si>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</si>
  <si>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</si>
  <si>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</si>
  <si>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</si>
  <si>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</si>
  <si>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</si>
  <si>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</si>
  <si>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</si>
  <si>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</si>
  <si>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</si>
  <si>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</si>
  <si>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</si>
  <si>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</si>
  <si>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</si>
  <si>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</si>
  <si>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</si>
  <si>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</si>
  <si>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</si>
  <si>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</si>
  <si>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</si>
  <si>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</si>
  <si>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</si>
  <si>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</si>
  <si>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</si>
  <si>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</si>
  <si>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</si>
  <si>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</si>
  <si>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</si>
  <si>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</si>
  <si>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</si>
  <si>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</si>
  <si>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</si>
  <si>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</si>
  <si>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</si>
  <si>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</si>
  <si>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</si>
  <si>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</si>
  <si>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</si>
  <si>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</si>
  <si>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</si>
  <si>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</si>
  <si>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</si>
  <si>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</si>
  <si>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</si>
  <si>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</si>
  <si>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</si>
  <si>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</si>
  <si>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</si>
  <si>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</si>
  <si>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</si>
  <si>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</si>
  <si>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</si>
  <si>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</si>
  <si>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</si>
  <si>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</si>
  <si>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</si>
  <si>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</si>
  <si>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</si>
  <si>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</si>
  <si>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</si>
  <si>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</si>
  <si>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</si>
  <si>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</si>
  <si>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</si>
  <si>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</si>
  <si>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</si>
  <si>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</si>
  <si>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</si>
  <si>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</si>
  <si>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</si>
  <si>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</si>
  <si>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</si>
  <si>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</si>
  <si>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</si>
  <si>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</si>
  <si>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</si>
  <si>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</si>
  <si>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</si>
  <si>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</si>
  <si>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</si>
  <si>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</si>
  <si>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</si>
  <si>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</si>
  <si>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</si>
  <si>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</si>
  <si>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</si>
  <si>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</si>
  <si>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</si>
  <si>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</si>
  <si>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</si>
  <si>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</si>
  <si>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</si>
  <si>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</si>
  <si>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</si>
  <si>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</si>
  <si>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</si>
  <si>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</si>
  <si>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</si>
  <si>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</si>
  <si>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</si>
  <si>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</si>
  <si>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</si>
  <si>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</si>
  <si>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</si>
  <si>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</si>
  <si>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</si>
  <si>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</si>
  <si>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</si>
  <si>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</si>
  <si>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</si>
  <si>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</si>
  <si>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</si>
  <si>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</si>
  <si>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</si>
  <si>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</si>
  <si>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</si>
  <si>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</si>
  <si>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</si>
  <si>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</si>
  <si>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</si>
  <si>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</si>
  <si>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</si>
  <si>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</si>
  <si>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</si>
  <si>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</si>
  <si>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</si>
  <si>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</si>
  <si>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</si>
  <si>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</si>
  <si>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</si>
  <si>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</si>
  <si>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</si>
  <si>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</si>
  <si>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</si>
  <si>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</si>
  <si>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</si>
  <si>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</si>
  <si>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</si>
  <si>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</si>
  <si>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</si>
  <si>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</si>
  <si>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</si>
  <si>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</si>
  <si>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</si>
  <si>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</si>
  <si>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</si>
  <si>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</si>
  <si>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</si>
  <si>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</si>
  <si>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</si>
  <si>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</si>
  <si>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</si>
  <si>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</si>
  <si>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</si>
  <si>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</si>
  <si>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</si>
  <si>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</si>
  <si>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</si>
  <si>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</si>
  <si>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</si>
  <si>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</si>
  <si>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</si>
  <si>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</si>
  <si>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</si>
  <si>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</si>
  <si>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</si>
  <si>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</si>
  <si>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</si>
  <si>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</si>
  <si>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</si>
  <si>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</si>
  <si>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</si>
  <si>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</si>
  <si>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</si>
  <si>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</si>
  <si>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</si>
  <si>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</si>
  <si>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</si>
  <si>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</si>
  <si>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</si>
  <si>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</si>
  <si>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</si>
  <si>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</si>
  <si>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</si>
  <si>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</si>
  <si>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</si>
  <si>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</si>
  <si>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</si>
  <si>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</si>
  <si>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</si>
  <si>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</si>
  <si>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</si>
  <si>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</si>
  <si>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</si>
  <si>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</si>
  <si>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</si>
  <si>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</si>
  <si>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</si>
  <si>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</si>
  <si>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</si>
  <si>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</si>
  <si>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</si>
  <si>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</si>
  <si>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</si>
  <si>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</si>
  <si>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</si>
  <si>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</si>
  <si>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</si>
  <si>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</si>
  <si>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</si>
  <si>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</si>
  <si>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</si>
  <si>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</si>
  <si>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</si>
  <si>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</si>
  <si>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</si>
  <si>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</si>
  <si>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</si>
  <si>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</si>
  <si>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</si>
  <si>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</si>
  <si>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</si>
  <si>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</si>
  <si>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</si>
  <si>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</si>
  <si>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</si>
  <si>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</si>
  <si>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</si>
  <si>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</si>
  <si>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</si>
  <si>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</si>
  <si>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</si>
  <si>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</si>
  <si>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</si>
  <si>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</si>
  <si>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</si>
  <si>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</si>
  <si>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</si>
  <si>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</si>
  <si>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</si>
  <si>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</si>
  <si>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</si>
  <si>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</si>
  <si>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</si>
  <si>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</si>
  <si>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</si>
  <si>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</si>
  <si>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</si>
  <si>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</si>
  <si>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</si>
  <si>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</si>
  <si>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</si>
  <si>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</si>
  <si>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</si>
  <si>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</si>
  <si>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</si>
  <si>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</si>
  <si>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</si>
  <si>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</si>
  <si>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</si>
  <si>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</si>
  <si>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</si>
  <si>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</si>
  <si>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</si>
  <si>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</si>
  <si>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</si>
  <si>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</si>
  <si>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</si>
  <si>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</si>
  <si>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</si>
  <si>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</si>
  <si>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</si>
  <si>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</si>
  <si>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</si>
  <si>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</si>
  <si>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</si>
  <si>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</si>
  <si>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</si>
  <si>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</si>
  <si>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</si>
  <si>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</si>
  <si>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</si>
  <si>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</si>
  <si>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</si>
  <si>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</si>
  <si>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</si>
  <si>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</si>
  <si>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</si>
  <si>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</si>
  <si>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</si>
  <si>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</si>
  <si>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</si>
  <si>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</si>
  <si>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</si>
  <si>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</si>
  <si>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</si>
  <si>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</si>
  <si>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</si>
  <si>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</si>
  <si>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</si>
  <si>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</si>
  <si>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</si>
  <si>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</si>
  <si>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</si>
  <si>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</si>
  <si>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</si>
  <si>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</si>
  <si>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</si>
  <si>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</si>
  <si>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</si>
  <si>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</si>
  <si>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</si>
  <si>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</si>
  <si>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</si>
  <si>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</si>
  <si>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</si>
  <si>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</si>
  <si>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</si>
  <si>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</si>
  <si>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</si>
  <si>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</si>
  <si>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</si>
  <si>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</si>
  <si>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</si>
  <si>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</si>
  <si>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</si>
  <si>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</si>
  <si>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</si>
  <si>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</si>
  <si>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</si>
  <si>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</si>
  <si>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</si>
  <si>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</si>
  <si>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</si>
  <si>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</si>
  <si>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</si>
  <si>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</si>
  <si>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</si>
  <si>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</si>
  <si>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</si>
  <si>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</si>
  <si>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</si>
  <si>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</si>
  <si>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</si>
  <si>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</si>
  <si>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</si>
  <si>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</si>
  <si>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</si>
  <si>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</si>
  <si>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</si>
  <si>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</si>
  <si>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</si>
  <si>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</si>
  <si>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</si>
  <si>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</si>
  <si>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</si>
  <si>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</si>
  <si>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</si>
  <si>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</si>
  <si>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</si>
  <si>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</si>
  <si>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</si>
  <si>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</si>
  <si>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</si>
  <si>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</si>
  <si>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</si>
  <si>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</si>
  <si>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</si>
  <si>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</si>
  <si>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</si>
  <si>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</si>
  <si>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</si>
  <si>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</si>
  <si>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</si>
  <si>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</si>
  <si>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</si>
  <si>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</si>
  <si>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</si>
  <si>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</si>
  <si>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</si>
  <si>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</si>
  <si>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</si>
  <si>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</si>
  <si>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</si>
  <si>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</si>
  <si>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</si>
  <si>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</si>
  <si>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</si>
  <si>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</si>
  <si>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</si>
  <si>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</si>
  <si>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</si>
  <si>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</si>
  <si>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</si>
  <si>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</si>
  <si>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</si>
  <si>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</si>
  <si>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</si>
  <si>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</si>
  <si>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</si>
  <si>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</si>
  <si>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</si>
  <si>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</si>
  <si>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</si>
  <si>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</si>
  <si>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</si>
  <si>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</si>
  <si>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</si>
  <si>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</si>
  <si>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</si>
  <si>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</si>
  <si>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</si>
  <si>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</si>
  <si>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</si>
  <si>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</si>
  <si>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</si>
  <si>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</si>
  <si>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</si>
  <si>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</si>
  <si>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</si>
  <si>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</si>
  <si>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</si>
  <si>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</si>
  <si>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</si>
  <si>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</si>
  <si>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</si>
  <si>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</si>
  <si>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</si>
  <si>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</si>
  <si>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</si>
  <si>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</si>
  <si>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</si>
  <si>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</si>
  <si>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</si>
  <si>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</si>
  <si>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</si>
  <si>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</si>
  <si>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</si>
  <si>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</si>
  <si>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</si>
  <si>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</si>
  <si>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</si>
  <si>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</si>
  <si>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</si>
  <si>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</si>
  <si>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</si>
  <si>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</si>
  <si>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</si>
  <si>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</si>
  <si>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</si>
  <si>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</si>
  <si>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</si>
  <si>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</si>
  <si>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</si>
  <si>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</si>
  <si>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</si>
  <si>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</si>
  <si>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</si>
  <si>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</si>
  <si>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</si>
  <si>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</si>
  <si>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</si>
  <si>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</si>
  <si>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</si>
  <si>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</si>
  <si>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</si>
  <si>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</si>
  <si>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</si>
  <si>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</si>
  <si>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</si>
  <si>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</si>
  <si>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</si>
  <si>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</si>
  <si>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</si>
  <si>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</si>
  <si>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</si>
  <si>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</si>
  <si>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</si>
  <si>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</si>
  <si>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</si>
  <si>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</si>
  <si>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</si>
  <si>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</si>
  <si>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</si>
  <si>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</si>
  <si>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</si>
  <si>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</si>
  <si>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</si>
  <si>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</si>
  <si>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</si>
  <si>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</si>
  <si>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</si>
  <si>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</si>
  <si>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</si>
  <si>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</si>
  <si>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</si>
  <si>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</si>
  <si>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</si>
  <si>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</si>
  <si>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</si>
  <si>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</si>
  <si>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</si>
  <si>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</si>
  <si>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</si>
  <si>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</si>
  <si>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</si>
  <si>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</si>
  <si>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</si>
  <si>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</si>
  <si>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</si>
  <si>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</si>
  <si>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</si>
  <si>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</si>
  <si>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</si>
  <si>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</si>
  <si>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</si>
  <si>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</si>
  <si>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</si>
  <si>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</si>
  <si>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</si>
  <si>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</si>
  <si>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</si>
  <si>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</si>
  <si>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</si>
  <si>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</si>
  <si>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</si>
  <si>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</si>
  <si>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</si>
  <si>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</si>
  <si>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</si>
  <si>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</si>
  <si>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</si>
  <si>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</si>
  <si>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</si>
  <si>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</si>
  <si>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</si>
  <si>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</si>
  <si>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</si>
  <si>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</si>
  <si>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</si>
  <si>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</si>
  <si>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</si>
  <si>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</si>
  <si>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</si>
  <si>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</si>
  <si>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</si>
  <si>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</si>
  <si>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</si>
  <si>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</si>
  <si>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</si>
  <si>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</si>
  <si>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</si>
  <si>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</si>
  <si>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</si>
  <si>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</si>
  <si>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</si>
  <si>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</si>
  <si>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</si>
  <si>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</si>
  <si>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</si>
  <si>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</si>
  <si>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</si>
  <si>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</si>
  <si>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</si>
  <si>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</si>
  <si>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</si>
  <si>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</si>
  <si>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</si>
  <si>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</si>
  <si>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</si>
  <si>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</si>
  <si>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</si>
  <si>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</si>
  <si>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</si>
  <si>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</si>
  <si>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</si>
  <si>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</si>
  <si>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</si>
  <si>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</si>
  <si>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</si>
  <si>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</si>
  <si>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</si>
  <si>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</si>
  <si>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</si>
  <si>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</si>
  <si>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</si>
  <si>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</si>
  <si>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</si>
  <si>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</si>
  <si>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</si>
  <si>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</si>
  <si>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</si>
  <si>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</si>
  <si>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</si>
  <si>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</si>
  <si>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</si>
  <si>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</si>
  <si>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</si>
  <si>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</si>
  <si>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</si>
  <si>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</si>
  <si>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</si>
  <si>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</si>
  <si>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</si>
  <si>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</si>
  <si>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</si>
  <si>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</si>
  <si>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</si>
  <si>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</si>
  <si>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</si>
  <si>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</si>
  <si>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</si>
  <si>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</si>
  <si>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</si>
  <si>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</si>
  <si>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</si>
  <si>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</si>
  <si>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</si>
  <si>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</si>
  <si>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</si>
  <si>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</si>
  <si>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</si>
  <si>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</si>
  <si>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</si>
  <si>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</si>
  <si>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</si>
  <si>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</si>
  <si>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</si>
  <si>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</si>
  <si>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</si>
  <si>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</si>
  <si>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</si>
  <si>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</si>
  <si>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</si>
  <si>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</si>
  <si>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</si>
  <si>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</si>
  <si>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</si>
  <si>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</si>
  <si>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</si>
  <si>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</si>
  <si>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</si>
  <si>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</si>
  <si>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</si>
  <si>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</si>
  <si>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</si>
  <si>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</si>
  <si>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</si>
  <si>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</si>
  <si>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</si>
  <si>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</si>
  <si>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</si>
  <si>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</si>
  <si>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</si>
  <si>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</si>
  <si>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</si>
  <si>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</si>
  <si>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</si>
  <si>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</si>
  <si>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</si>
  <si>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</si>
  <si>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</si>
  <si>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</si>
  <si>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</si>
  <si>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</si>
  <si>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</si>
  <si>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</si>
  <si>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</si>
  <si>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</si>
  <si>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</si>
  <si>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</si>
  <si>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</si>
  <si>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</si>
  <si>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</si>
  <si>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</si>
  <si>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</si>
  <si>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</si>
  <si>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</si>
  <si>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</si>
  <si>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</si>
  <si>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</si>
  <si>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</si>
  <si>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</si>
  <si>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</si>
  <si>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</si>
  <si>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</si>
  <si>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</si>
  <si>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</si>
  <si>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</si>
  <si>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</si>
  <si>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</si>
  <si>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</si>
  <si>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</si>
  <si>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</si>
  <si>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</si>
  <si>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</si>
  <si>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</si>
  <si>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</si>
  <si>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</si>
  <si>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</si>
  <si>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</si>
  <si>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</si>
  <si>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</si>
  <si>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</si>
  <si>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</si>
  <si>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</si>
  <si>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</si>
  <si>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</si>
  <si>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</si>
  <si>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</si>
  <si>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</si>
  <si>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</si>
  <si>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</si>
  <si>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</si>
  <si>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</si>
  <si>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</si>
  <si>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</si>
  <si>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</si>
  <si>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</si>
  <si>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</si>
  <si>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</si>
  <si>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</si>
  <si>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</si>
  <si>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</si>
  <si>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</si>
  <si>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</si>
  <si>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</si>
  <si>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</si>
  <si>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</si>
  <si>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</si>
  <si>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</si>
  <si>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</si>
  <si>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</si>
  <si>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</si>
  <si>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</si>
  <si>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</si>
  <si>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</si>
  <si>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</si>
  <si>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</si>
  <si>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</si>
  <si>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</si>
  <si>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</si>
  <si>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</si>
  <si>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</si>
  <si>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</si>
  <si>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</si>
  <si>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</si>
  <si>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</si>
  <si>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</si>
  <si>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</si>
  <si>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</si>
  <si>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</si>
  <si>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</si>
  <si>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</si>
  <si>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</si>
  <si>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</si>
  <si>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</si>
  <si>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</si>
  <si>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</si>
  <si>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</si>
  <si>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</si>
  <si>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</si>
  <si>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</si>
  <si>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</si>
  <si>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</si>
  <si>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</si>
  <si>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</si>
  <si>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</si>
  <si>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</si>
  <si>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</si>
  <si>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</si>
  <si>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</si>
  <si>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</si>
  <si>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</si>
  <si>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</si>
  <si>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</si>
  <si>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</si>
  <si>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</si>
  <si>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</si>
  <si>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</si>
  <si>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</si>
  <si>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</si>
  <si>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</si>
  <si>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</si>
  <si>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</si>
  <si>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</si>
  <si>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</si>
  <si>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</si>
  <si>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</si>
  <si>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</si>
  <si>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</si>
  <si>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</si>
  <si>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</si>
  <si>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</si>
  <si>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</si>
  <si>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</si>
  <si>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</si>
  <si>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</si>
  <si>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</si>
  <si>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</si>
  <si>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</si>
  <si>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</si>
  <si>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</si>
  <si>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</si>
  <si>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</si>
  <si>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</si>
  <si>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</si>
  <si>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</si>
  <si>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</si>
  <si>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</si>
  <si>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</si>
  <si>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</si>
  <si>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</si>
  <si>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</si>
  <si>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</si>
  <si>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</si>
  <si>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</si>
  <si>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</si>
  <si>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</si>
  <si>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</si>
  <si>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</si>
  <si>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</si>
  <si>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</si>
  <si>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</si>
  <si>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</si>
  <si>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</si>
  <si>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</si>
  <si>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</si>
  <si>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</si>
  <si>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</si>
  <si>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</si>
  <si>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</si>
  <si>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</si>
  <si>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</si>
  <si>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</si>
  <si>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</si>
  <si>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</si>
  <si>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</si>
  <si>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</si>
  <si>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</si>
  <si>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</si>
  <si>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</si>
  <si>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</si>
  <si>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</si>
  <si>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</si>
  <si>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</si>
  <si>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</si>
  <si>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</si>
  <si>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</si>
  <si>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</si>
  <si>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</si>
  <si>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</si>
  <si>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</si>
  <si>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</si>
  <si>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</si>
  <si>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</si>
  <si>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</si>
  <si>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</si>
  <si>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</si>
  <si>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</si>
  <si>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</si>
  <si>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</si>
  <si>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</si>
  <si>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</si>
  <si>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</si>
  <si>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</si>
  <si>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</si>
  <si>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</si>
  <si>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</si>
  <si>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</si>
  <si>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</si>
  <si>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</si>
  <si>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</si>
  <si>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</si>
  <si>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</si>
  <si>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</si>
  <si>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</si>
  <si>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</si>
  <si>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</si>
  <si>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</si>
  <si>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</si>
  <si>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</si>
  <si>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</si>
  <si>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</si>
  <si>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</si>
  <si>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</si>
  <si>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</si>
  <si>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</si>
  <si>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</si>
  <si>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</si>
  <si>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</si>
  <si>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</si>
  <si>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</si>
  <si>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</si>
  <si>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</si>
  <si>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</si>
  <si>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</si>
  <si>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</si>
  <si>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</si>
  <si>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</si>
  <si>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</si>
  <si>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</si>
  <si>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</si>
  <si>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</si>
  <si>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</si>
  <si>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</si>
  <si>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</si>
  <si>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</si>
  <si>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</si>
  <si>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</si>
  <si>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</si>
  <si>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</si>
  <si>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</si>
  <si>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</si>
  <si>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</si>
  <si>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</si>
  <si>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</si>
  <si>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</si>
  <si>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</si>
  <si>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</si>
  <si>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</si>
  <si>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</si>
  <si>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</si>
  <si>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</si>
  <si>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</si>
  <si>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</si>
  <si>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</si>
  <si>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</si>
  <si>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</si>
  <si>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</si>
  <si>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</si>
  <si>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</si>
  <si>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</si>
  <si>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</si>
  <si>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</si>
  <si>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</si>
  <si>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</si>
  <si>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</si>
  <si>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</si>
  <si>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</si>
  <si>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</si>
  <si>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</si>
  <si>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</si>
  <si>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</si>
  <si>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</si>
  <si>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</si>
  <si>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</si>
  <si>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</si>
  <si>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</si>
  <si>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</si>
  <si>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</si>
  <si>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</si>
  <si>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</si>
  <si>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</si>
  <si>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</si>
  <si>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</si>
  <si>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</si>
  <si>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</si>
  <si>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</si>
  <si>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</si>
  <si>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</si>
  <si>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</si>
  <si>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</si>
  <si>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</si>
  <si>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</si>
  <si>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</si>
  <si>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</si>
  <si>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</si>
  <si>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</si>
  <si>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</si>
  <si>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</si>
  <si>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</si>
  <si>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</si>
  <si>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</si>
  <si>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</si>
  <si>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</si>
  <si>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</si>
  <si>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</si>
  <si>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</si>
  <si>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</si>
  <si>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</si>
  <si>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</si>
  <si>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</si>
  <si>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</si>
  <si>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</si>
  <si>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</si>
  <si>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</si>
  <si>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</si>
  <si>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</si>
  <si>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</si>
  <si>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</si>
  <si>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</si>
  <si>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</si>
  <si>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</si>
  <si>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</si>
  <si>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</si>
  <si>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</si>
  <si>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</si>
  <si>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</si>
  <si>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</si>
  <si>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</si>
  <si>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</si>
  <si>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</si>
  <si>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</si>
  <si>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</si>
  <si>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</si>
  <si>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</si>
  <si>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</si>
  <si>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</si>
  <si>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</si>
  <si>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</si>
  <si>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</si>
  <si>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</si>
  <si>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</si>
  <si>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</si>
  <si>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</si>
  <si>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</si>
  <si>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</si>
  <si>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</si>
  <si>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</si>
  <si>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</si>
  <si>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</si>
  <si>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</si>
  <si>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</si>
  <si>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</si>
  <si>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</si>
  <si>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</si>
  <si>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</si>
  <si>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</si>
  <si>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</si>
  <si>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</si>
  <si>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</si>
  <si>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</si>
  <si>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</si>
  <si>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</si>
  <si>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</si>
  <si>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</si>
  <si>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</si>
  <si>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</si>
  <si>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</si>
  <si>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</si>
  <si>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</si>
  <si>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</si>
  <si>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</si>
  <si>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</si>
  <si>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</si>
  <si>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</si>
  <si>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</si>
  <si>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</si>
  <si>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</si>
  <si>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</si>
  <si>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</si>
  <si>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</si>
  <si>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</si>
  <si>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</si>
  <si>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</si>
  <si>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</si>
  <si>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</si>
  <si>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</si>
  <si>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</si>
  <si>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</si>
  <si>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</si>
  <si>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</si>
  <si>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</si>
  <si>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</si>
  <si>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</si>
  <si>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</si>
  <si>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</si>
  <si>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</si>
  <si>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</si>
  <si>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</si>
  <si>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</si>
  <si>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</si>
  <si>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</si>
  <si>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</si>
  <si>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</si>
  <si>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</si>
  <si>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</si>
  <si>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</si>
  <si>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</si>
  <si>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</si>
  <si>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</si>
  <si>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</si>
  <si>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</si>
  <si>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</si>
  <si>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</si>
  <si>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</si>
  <si>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</si>
  <si>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</si>
  <si>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</si>
  <si>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</si>
  <si>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</si>
  <si>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</si>
  <si>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</si>
  <si>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</si>
  <si>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</si>
  <si>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</si>
  <si>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</si>
  <si>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</si>
  <si>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</si>
  <si>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</si>
  <si>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</si>
  <si>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</si>
  <si>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</si>
  <si>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</si>
  <si>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</si>
  <si>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</si>
  <si>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</si>
  <si>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</si>
  <si>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</si>
  <si>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</si>
  <si>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</si>
  <si>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</si>
  <si>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</si>
  <si>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</si>
  <si>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</si>
  <si>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</si>
  <si>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</si>
  <si>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</si>
  <si>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</si>
  <si>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</si>
  <si>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</si>
  <si>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</si>
  <si>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</si>
  <si>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</si>
  <si>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</si>
  <si>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</si>
  <si>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</si>
  <si>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</si>
  <si>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</si>
  <si>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</si>
  <si>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</si>
  <si>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</si>
  <si>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</si>
  <si>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</si>
  <si>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</si>
  <si>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</si>
  <si>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</si>
  <si>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</si>
  <si>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</si>
  <si>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</si>
  <si>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</si>
  <si>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</si>
  <si>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</si>
  <si>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</si>
  <si>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</si>
  <si>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</si>
  <si>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</si>
  <si>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</si>
  <si>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</si>
  <si>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</si>
  <si>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</si>
  <si>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</si>
  <si>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</si>
  <si>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</si>
  <si>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</si>
  <si>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</si>
  <si>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</si>
  <si>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</si>
  <si>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</si>
  <si>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</si>
  <si>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</si>
  <si>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</si>
  <si>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</si>
  <si>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</si>
  <si>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</si>
  <si>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</si>
  <si>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</si>
  <si>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</si>
  <si>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</si>
  <si>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</si>
  <si>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</si>
  <si>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</si>
  <si>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</si>
  <si>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</si>
  <si>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</si>
  <si>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</si>
  <si>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</si>
  <si>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</si>
  <si>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</si>
  <si>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</si>
  <si>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</si>
  <si>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</si>
  <si>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</si>
  <si>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</si>
  <si>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</si>
  <si>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</si>
  <si>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</si>
  <si>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</si>
  <si>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</si>
  <si>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</si>
  <si>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</si>
  <si>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</si>
  <si>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</si>
  <si>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</si>
  <si>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</si>
  <si>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</si>
  <si>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</si>
  <si>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</si>
  <si>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</si>
  <si>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</si>
  <si>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</si>
  <si>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</si>
  <si>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</si>
  <si>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</si>
  <si>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</si>
  <si>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</si>
  <si>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</si>
  <si>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</si>
  <si>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</si>
  <si>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</si>
  <si>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</si>
  <si>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</si>
  <si>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</si>
  <si>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</si>
  <si>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</si>
  <si>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</si>
  <si>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</si>
  <si>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</si>
  <si>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</si>
  <si>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</si>
  <si>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</si>
  <si>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</si>
  <si>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</si>
  <si>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</si>
  <si>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</si>
  <si>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</si>
  <si>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</si>
  <si>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</si>
  <si>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</si>
  <si>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</si>
  <si>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</si>
  <si>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</si>
  <si>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</si>
  <si>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</si>
  <si>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</si>
  <si>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</si>
  <si>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</si>
  <si>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</si>
  <si>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</si>
  <si>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</si>
  <si>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</si>
  <si>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</si>
  <si>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</si>
  <si>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</si>
  <si>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</si>
  <si>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</si>
  <si>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</si>
  <si>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</si>
  <si>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</si>
  <si>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</si>
  <si>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</si>
  <si>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</si>
  <si>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</si>
  <si>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</si>
  <si>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</si>
  <si>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</si>
  <si>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</si>
  <si>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</si>
  <si>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</si>
  <si>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</si>
  <si>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</si>
  <si>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</si>
  <si>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</si>
  <si>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</si>
  <si>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</si>
  <si>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</si>
  <si>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</si>
  <si>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</si>
  <si>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</si>
  <si>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</si>
  <si>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</si>
  <si>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</si>
  <si>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</si>
  <si>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</si>
  <si>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</si>
  <si>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</si>
  <si>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</si>
  <si>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</si>
  <si>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</si>
  <si>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</si>
  <si>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</si>
  <si>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</si>
  <si>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</si>
  <si>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</si>
  <si>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</si>
  <si>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</si>
  <si>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</si>
  <si>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</si>
  <si>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</si>
  <si>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</si>
  <si>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</si>
  <si>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</si>
  <si>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</si>
  <si>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</si>
  <si>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</si>
  <si>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</si>
  <si>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</si>
  <si>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</si>
  <si>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</si>
  <si>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</si>
  <si>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</si>
  <si>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</si>
  <si>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</si>
  <si>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</si>
  <si>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</si>
  <si>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</si>
  <si>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</si>
  <si>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</si>
  <si>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</si>
  <si>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</si>
  <si>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</si>
  <si>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</si>
  <si>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</si>
  <si>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</si>
  <si>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</si>
  <si>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</si>
  <si>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</si>
  <si>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</si>
  <si>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</si>
  <si>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</si>
  <si>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</si>
  <si>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</si>
  <si>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</si>
  <si>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</si>
  <si>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</si>
  <si>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</si>
  <si>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</si>
  <si>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</si>
  <si>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</si>
  <si>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</si>
  <si>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</si>
  <si>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</si>
  <si>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</si>
  <si>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</si>
  <si>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</si>
  <si>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</si>
  <si>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</si>
  <si>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</si>
  <si>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</si>
  <si>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</si>
  <si>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</si>
  <si>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</si>
  <si>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</si>
  <si>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</si>
  <si>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</si>
  <si>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</si>
  <si>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</si>
  <si>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</si>
  <si>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</si>
  <si>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</si>
  <si>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</si>
  <si>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</si>
  <si>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</si>
  <si>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</si>
  <si>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</si>
  <si>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</si>
  <si>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</si>
  <si>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</si>
  <si>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</si>
  <si>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</si>
  <si>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</si>
  <si>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</si>
  <si>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</si>
  <si>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</si>
  <si>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</si>
  <si>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</si>
  <si>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</si>
  <si>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</si>
  <si>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</si>
  <si>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</si>
  <si>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</si>
  <si>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</si>
  <si>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</si>
  <si>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</si>
  <si>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</si>
  <si>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</si>
  <si>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</si>
  <si>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</si>
  <si>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</si>
  <si>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</si>
  <si>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</si>
  <si>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</si>
  <si>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</si>
  <si>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</si>
  <si>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</si>
  <si>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</si>
  <si>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</si>
  <si>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</si>
  <si>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</si>
  <si>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</si>
  <si>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</si>
  <si>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</si>
  <si>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</si>
  <si>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</si>
  <si>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</si>
  <si>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</si>
  <si>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</si>
  <si>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</si>
  <si>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</si>
  <si>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</si>
  <si>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</si>
  <si>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</si>
  <si>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</si>
  <si>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</si>
  <si>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</si>
  <si>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</si>
  <si>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</si>
  <si>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</si>
  <si>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</si>
  <si>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</si>
  <si>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</si>
  <si>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</si>
  <si>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</si>
  <si>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</si>
  <si>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</si>
  <si>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</si>
  <si>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</si>
  <si>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</si>
  <si>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</si>
  <si>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</si>
  <si>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</si>
  <si>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</si>
  <si>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</si>
  <si>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</si>
  <si>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</si>
  <si>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</si>
  <si>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</si>
  <si>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</si>
  <si>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</si>
  <si>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</si>
  <si>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</si>
  <si>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</si>
  <si>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</si>
  <si>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</si>
  <si>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</si>
  <si>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</si>
  <si>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</si>
  <si>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</si>
  <si>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</si>
  <si>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</si>
  <si>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</si>
  <si>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</si>
  <si>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</si>
  <si>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</si>
  <si>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</si>
  <si>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</si>
  <si>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</si>
  <si>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</si>
  <si>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</si>
  <si>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</si>
  <si>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</si>
  <si>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</si>
  <si>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</si>
  <si>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</si>
  <si>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</si>
  <si>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</si>
  <si>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</si>
  <si>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</si>
  <si>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</si>
  <si>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</si>
  <si>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</si>
  <si>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</si>
  <si>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</si>
  <si>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</si>
  <si>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</si>
  <si>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</si>
  <si>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</si>
  <si>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</si>
  <si>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</si>
  <si>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</si>
  <si>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</si>
  <si>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</si>
  <si>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</si>
  <si>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</si>
  <si>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</si>
  <si>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</si>
  <si>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</si>
  <si>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</si>
  <si>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</si>
  <si>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</si>
  <si>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</si>
  <si>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</si>
  <si>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</si>
  <si>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</si>
  <si>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</si>
  <si>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</si>
  <si>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</si>
  <si>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</si>
  <si>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</si>
  <si>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</si>
  <si>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</si>
  <si>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</si>
  <si>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</si>
  <si>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</si>
  <si>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</si>
  <si>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</si>
  <si>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</si>
  <si>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</si>
  <si>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</si>
  <si>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</si>
  <si>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</si>
  <si>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</si>
  <si>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</si>
  <si>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</si>
  <si>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</si>
  <si>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</si>
  <si>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</si>
  <si>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</si>
  <si>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</si>
  <si>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</si>
  <si>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</si>
  <si>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</si>
  <si>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</si>
  <si>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</si>
  <si>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</si>
  <si>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</si>
  <si>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</si>
  <si>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</si>
  <si>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</si>
  <si>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</si>
  <si>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</si>
  <si>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</si>
  <si>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</si>
  <si>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</si>
  <si>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</si>
  <si>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</si>
  <si>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</si>
  <si>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</si>
  <si>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</si>
  <si>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</si>
  <si>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</si>
  <si>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</si>
  <si>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</si>
  <si>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</si>
  <si>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</si>
  <si>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</si>
  <si>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</si>
  <si>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</si>
  <si>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</si>
  <si>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</si>
  <si>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</si>
  <si>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</si>
  <si>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</si>
  <si>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</si>
  <si>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</si>
  <si>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</si>
  <si>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</si>
  <si>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</si>
  <si>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</si>
  <si>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</si>
  <si>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</si>
  <si>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</si>
  <si>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</si>
  <si>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</si>
  <si>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</si>
  <si>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</si>
  <si>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</si>
  <si>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</si>
  <si>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</si>
  <si>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</si>
  <si>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</si>
  <si>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</si>
  <si>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</si>
  <si>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</si>
  <si>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</si>
  <si>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</si>
  <si>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</si>
  <si>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</si>
  <si>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</si>
  <si>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</si>
  <si>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</si>
  <si>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</si>
  <si>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</si>
  <si>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</si>
  <si>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</si>
  <si>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</si>
  <si>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</si>
  <si>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</si>
  <si>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</si>
  <si>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</si>
  <si>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</si>
  <si>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</si>
  <si>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</si>
  <si>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</si>
  <si>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</si>
  <si>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</si>
  <si>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</si>
  <si>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</si>
  <si>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</si>
  <si>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</si>
  <si>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</si>
  <si>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</si>
  <si>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</si>
  <si>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</si>
  <si>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</si>
  <si>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</si>
  <si>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</si>
  <si>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</si>
  <si>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</si>
  <si>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</si>
  <si>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</si>
  <si>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</si>
  <si>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</si>
  <si>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</si>
  <si>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</si>
  <si>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</si>
  <si>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</si>
  <si>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</si>
  <si>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</si>
  <si>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</si>
  <si>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</si>
  <si>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</si>
  <si>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</si>
  <si>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</si>
  <si>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</si>
  <si>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</si>
  <si>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</si>
  <si>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</si>
  <si>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</si>
  <si>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</si>
  <si>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</si>
  <si>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</si>
  <si>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</si>
  <si>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</si>
  <si>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</si>
  <si>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</si>
  <si>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</si>
  <si>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</si>
  <si>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</si>
  <si>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</si>
  <si>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</si>
  <si>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</si>
  <si>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</si>
  <si>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</si>
  <si>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</si>
  <si>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</si>
  <si>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</si>
  <si>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</si>
  <si>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</si>
  <si>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</si>
  <si>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</si>
  <si>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</si>
  <si>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</si>
  <si>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</si>
  <si>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</si>
  <si>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</si>
  <si>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</si>
  <si>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</si>
  <si>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</si>
  <si>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</si>
  <si>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</si>
  <si>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</si>
  <si>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</si>
  <si>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</si>
  <si>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</si>
  <si>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</si>
  <si>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</si>
  <si>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</si>
  <si>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</si>
  <si>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</si>
  <si>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</si>
  <si>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</si>
  <si>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</si>
  <si>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</si>
  <si>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</si>
  <si>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</si>
  <si>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</si>
  <si>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</si>
  <si>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</si>
  <si>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</si>
  <si>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</si>
  <si>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</si>
  <si>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</si>
  <si>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</si>
  <si>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</si>
  <si>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</si>
  <si>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</si>
  <si>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</si>
  <si>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</si>
  <si>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</si>
  <si>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</si>
  <si>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</si>
  <si>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</si>
  <si>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</si>
  <si>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</si>
  <si>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</si>
  <si>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</si>
  <si>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</si>
  <si>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</si>
  <si>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</si>
  <si>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</si>
  <si>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</si>
  <si>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</si>
  <si>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</si>
  <si>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</si>
  <si>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</si>
  <si>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</si>
  <si>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</si>
  <si>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</si>
  <si>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</si>
  <si>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</si>
  <si>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</si>
  <si>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</si>
  <si>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</si>
  <si>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</si>
  <si>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</si>
  <si>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</si>
  <si>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</si>
  <si>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</si>
  <si>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</si>
  <si>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</si>
  <si>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</si>
  <si>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</si>
  <si>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</si>
  <si>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</si>
  <si>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</si>
  <si>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</si>
  <si>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</si>
  <si>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</si>
  <si>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</si>
  <si>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</si>
  <si>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</si>
  <si>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</si>
  <si>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</si>
  <si>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</si>
  <si>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</si>
  <si>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</si>
  <si>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</si>
  <si>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</si>
  <si>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</si>
  <si>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</si>
  <si>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</si>
  <si>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</si>
  <si>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</si>
  <si>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</si>
  <si>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</si>
  <si>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</si>
  <si>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</si>
  <si>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</si>
  <si>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</si>
  <si>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</si>
  <si>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</si>
  <si>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</si>
  <si>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</si>
  <si>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</si>
  <si>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</si>
  <si>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</si>
  <si>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</si>
  <si>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</si>
  <si>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</si>
  <si>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</si>
  <si>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</si>
  <si>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</si>
  <si>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</si>
  <si>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</si>
  <si>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</si>
  <si>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</si>
  <si>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</si>
  <si>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</si>
  <si>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</si>
  <si>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</si>
  <si>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</si>
  <si>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</si>
  <si>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</si>
  <si>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</si>
  <si>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</si>
  <si>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</si>
  <si>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</si>
  <si>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</si>
  <si>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</si>
  <si>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</si>
  <si>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</si>
  <si>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</si>
  <si>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</si>
  <si>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</si>
  <si>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</si>
  <si>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</si>
  <si>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</si>
  <si>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</si>
  <si>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</si>
  <si>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</si>
  <si>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</si>
  <si>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</si>
  <si>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</si>
  <si>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</si>
  <si>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</si>
  <si>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</si>
  <si>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</si>
  <si>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</si>
  <si>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</si>
  <si>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</si>
  <si>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</si>
  <si>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</si>
  <si>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</si>
  <si>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</si>
  <si>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</si>
  <si>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</si>
  <si>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</si>
  <si>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</si>
  <si>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</si>
  <si>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</si>
  <si>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</si>
  <si>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</si>
  <si>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</si>
  <si>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</si>
  <si>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</si>
  <si>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</si>
  <si>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</si>
  <si>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</si>
  <si>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</si>
  <si>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</si>
  <si>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</si>
  <si>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</si>
  <si>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</si>
  <si>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</si>
  <si>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</si>
  <si>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</si>
  <si>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</si>
  <si>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</si>
  <si>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</si>
  <si>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</si>
  <si>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</si>
  <si>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</si>
  <si>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</si>
  <si>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</si>
  <si>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</si>
  <si>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</si>
  <si>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</si>
  <si>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</si>
  <si>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</si>
  <si>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</si>
  <si>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</si>
  <si>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</si>
  <si>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</si>
  <si>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</si>
  <si>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</si>
  <si>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</si>
  <si>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</si>
  <si>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</si>
  <si>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</si>
  <si>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</si>
  <si>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</si>
  <si>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</si>
  <si>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</si>
  <si>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</si>
  <si>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</si>
  <si>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</si>
  <si>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</si>
  <si>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</si>
  <si>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</si>
  <si>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</si>
  <si>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</si>
  <si>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</si>
  <si>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</si>
  <si>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</si>
  <si>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</si>
  <si>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</si>
  <si>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</si>
  <si>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</si>
  <si>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</si>
  <si>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</si>
  <si>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</si>
  <si>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</si>
  <si>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</si>
  <si>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</si>
  <si>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</si>
  <si>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</si>
  <si>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</si>
  <si>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</si>
  <si>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</si>
  <si>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</si>
  <si>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</si>
  <si>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</si>
  <si>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</si>
  <si>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</si>
  <si>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</si>
  <si>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</si>
  <si>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</si>
  <si>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</si>
  <si>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</si>
  <si>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</si>
  <si>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</si>
  <si>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</si>
  <si>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</si>
  <si>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</si>
  <si>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</si>
  <si>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</si>
  <si>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</si>
  <si>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</si>
  <si>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</si>
  <si>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</si>
  <si>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</si>
  <si>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</si>
  <si>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</si>
  <si>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</si>
  <si>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</si>
  <si>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</si>
  <si>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</si>
  <si>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</si>
  <si>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</si>
  <si>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</si>
  <si>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</si>
  <si>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</si>
  <si>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</si>
  <si>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</si>
  <si>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</si>
  <si>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</si>
  <si>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</si>
  <si>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</si>
  <si>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</si>
  <si>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</si>
  <si>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</si>
  <si>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</si>
  <si>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</si>
  <si>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</si>
  <si>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</si>
  <si>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</si>
  <si>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</si>
  <si>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</si>
  <si>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</si>
  <si>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</si>
  <si>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</si>
  <si>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</si>
  <si>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</si>
  <si>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</si>
  <si>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</si>
  <si>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</si>
  <si>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</si>
  <si>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</si>
  <si>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</si>
  <si>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</si>
  <si>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</si>
  <si>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</si>
  <si>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</si>
  <si>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</si>
  <si>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</si>
  <si>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</si>
  <si>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</si>
  <si>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</si>
  <si>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</si>
  <si>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</si>
  <si>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</si>
  <si>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</si>
  <si>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</si>
  <si>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</si>
  <si>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</si>
  <si>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</si>
  <si>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</si>
  <si>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</si>
  <si>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</si>
  <si>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</si>
  <si>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</si>
  <si>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</si>
  <si>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</si>
  <si>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</si>
  <si>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</si>
  <si>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</si>
  <si>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</si>
  <si>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</si>
  <si>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</si>
  <si>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</si>
  <si>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</si>
  <si>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</si>
  <si>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</si>
  <si>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</si>
  <si>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</si>
  <si>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</si>
  <si>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</si>
  <si>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</si>
  <si>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</si>
  <si>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</si>
  <si>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</si>
  <si>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</si>
  <si>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</si>
  <si>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</si>
  <si>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</si>
  <si>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</si>
  <si>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</si>
  <si>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</si>
  <si>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</si>
  <si>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</si>
  <si>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</si>
  <si>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</si>
  <si>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</si>
  <si>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</si>
  <si>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</si>
  <si>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</si>
  <si>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</si>
  <si>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</si>
  <si>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</si>
  <si>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</si>
  <si>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</si>
  <si>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</si>
  <si>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</si>
  <si>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</si>
  <si>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</si>
  <si>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</si>
  <si>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</si>
  <si>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</si>
  <si>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</si>
  <si>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</si>
  <si>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</si>
  <si>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</si>
  <si>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</si>
  <si>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</si>
  <si>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</si>
  <si>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</si>
  <si>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</si>
  <si>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</si>
  <si>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</si>
  <si>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</si>
  <si>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</si>
  <si>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</si>
  <si>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</si>
  <si>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</si>
  <si>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</si>
  <si>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</si>
  <si>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</si>
  <si>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</si>
  <si>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</si>
  <si>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</si>
  <si>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</si>
  <si>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</si>
  <si>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</si>
  <si>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</si>
  <si>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</si>
  <si>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</si>
  <si>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</si>
  <si>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</si>
  <si>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</si>
  <si>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</si>
  <si>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</si>
  <si>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</si>
  <si>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</si>
  <si>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</si>
  <si>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</si>
  <si>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</si>
  <si>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</si>
  <si>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</si>
  <si>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</si>
  <si>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</si>
  <si>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</si>
  <si>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</si>
  <si>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</si>
  <si>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</si>
  <si>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</si>
  <si>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</si>
  <si>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</si>
  <si>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</si>
  <si>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</si>
  <si>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</si>
  <si>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</si>
  <si>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</si>
  <si>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</si>
  <si>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</si>
  <si>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</si>
  <si>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</si>
  <si>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</si>
  <si>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</si>
  <si>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</si>
  <si>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</si>
  <si>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</si>
  <si>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</si>
  <si>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</si>
  <si>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</si>
  <si>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</si>
  <si>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</si>
  <si>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</si>
  <si>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</si>
  <si>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</si>
  <si>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</si>
  <si>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</si>
  <si>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</si>
  <si>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</si>
  <si>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</si>
  <si>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</si>
  <si>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</si>
  <si>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</si>
  <si>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</si>
  <si>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</si>
  <si>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</si>
  <si>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</si>
  <si>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</si>
  <si>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</si>
  <si>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</si>
  <si>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</si>
  <si>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</si>
  <si>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</si>
  <si>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</si>
  <si>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</si>
  <si>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</si>
  <si>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</si>
  <si>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</si>
  <si>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</si>
  <si>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</si>
  <si>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</si>
  <si>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</si>
  <si>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</si>
  <si>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</si>
  <si>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</si>
  <si>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</si>
  <si>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</si>
  <si>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</si>
  <si>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</si>
  <si>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</si>
  <si>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</si>
  <si>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</si>
  <si>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</si>
  <si>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</si>
  <si>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</si>
  <si>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</si>
  <si>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</si>
  <si>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</si>
  <si>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</si>
  <si>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</si>
  <si>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</si>
  <si>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</si>
  <si>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</si>
  <si>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</si>
  <si>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</si>
  <si>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</si>
  <si>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</si>
  <si>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</si>
  <si>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</si>
  <si>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</si>
  <si>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</si>
  <si>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</si>
  <si>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</si>
  <si>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</si>
  <si>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</si>
  <si>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</si>
  <si>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</si>
  <si>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</si>
  <si>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</si>
  <si>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</si>
  <si>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</si>
  <si>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</si>
  <si>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</si>
  <si>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</si>
  <si>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</si>
  <si>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</si>
  <si>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</si>
  <si>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</si>
  <si>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</si>
  <si>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</si>
  <si>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</si>
  <si>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</si>
  <si>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</si>
  <si>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</si>
  <si>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</si>
  <si>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</si>
  <si>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</si>
  <si>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</si>
  <si>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</si>
  <si>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</si>
  <si>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</si>
  <si>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</si>
  <si>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</si>
  <si>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</si>
  <si>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</si>
  <si>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</si>
  <si>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</si>
  <si>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</si>
  <si>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</si>
  <si>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</si>
  <si>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</si>
  <si>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</si>
  <si>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</si>
  <si>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</si>
  <si>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</si>
  <si>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</si>
  <si>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</si>
  <si>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</si>
  <si>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</si>
  <si>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</si>
  <si>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</si>
  <si>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</si>
  <si>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</si>
  <si>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</si>
  <si>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</si>
  <si>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</si>
  <si>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</si>
  <si>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</si>
  <si>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</si>
  <si>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</si>
  <si>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</si>
  <si>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</si>
  <si>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</si>
  <si>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</si>
  <si>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</si>
  <si>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</si>
  <si>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</si>
  <si>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</si>
  <si>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</si>
  <si>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</si>
  <si>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</si>
  <si>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</si>
  <si>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</si>
  <si>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</si>
  <si>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</si>
  <si>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</si>
  <si>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</si>
  <si>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</si>
  <si>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</si>
  <si>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</si>
  <si>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</si>
  <si>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</si>
  <si>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</si>
  <si>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</si>
  <si>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</si>
  <si>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</si>
  <si>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</si>
  <si>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</si>
  <si>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</si>
  <si>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</si>
  <si>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</si>
  <si>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</si>
  <si>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</si>
  <si>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</si>
  <si>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</si>
  <si>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</si>
  <si>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</si>
  <si>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</si>
  <si>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</si>
  <si>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</si>
  <si>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</si>
  <si>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</si>
  <si>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</si>
  <si>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</si>
  <si>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</si>
  <si>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</si>
  <si>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</si>
  <si>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</si>
  <si>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</si>
  <si>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</si>
  <si>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</si>
  <si>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</si>
  <si>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</si>
  <si>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</si>
  <si>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</si>
  <si>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</si>
  <si>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</si>
  <si>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</si>
  <si>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</si>
  <si>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</si>
  <si>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</si>
  <si>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</si>
  <si>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</si>
  <si>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</si>
  <si>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</si>
  <si>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</si>
  <si>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</si>
  <si>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</si>
  <si>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</si>
  <si>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</si>
  <si>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</si>
  <si>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</si>
  <si>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</si>
  <si>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</si>
  <si>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</si>
  <si>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</si>
  <si>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</si>
  <si>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</si>
  <si>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</si>
  <si>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</si>
  <si>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</si>
  <si>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</si>
  <si>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</si>
  <si>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</si>
  <si>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</si>
  <si>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</si>
  <si>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</si>
  <si>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</si>
  <si>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</si>
  <si>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</si>
  <si>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</si>
  <si>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</si>
  <si>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</si>
  <si>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</si>
  <si>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</si>
  <si>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</si>
  <si>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</si>
  <si>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</si>
  <si>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</si>
  <si>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</si>
  <si>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</si>
  <si>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</si>
  <si>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</si>
  <si>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</si>
  <si>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</si>
  <si>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</si>
  <si>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</si>
  <si>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</si>
  <si>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</si>
  <si>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</si>
  <si>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</si>
  <si>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</si>
  <si>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</si>
  <si>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</si>
  <si>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</si>
  <si>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</si>
  <si>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</si>
  <si>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</si>
  <si>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</si>
  <si>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</si>
  <si>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</si>
  <si>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</si>
  <si>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</si>
  <si>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</si>
  <si>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</si>
  <si>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</si>
  <si>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</si>
  <si>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</si>
  <si>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</si>
  <si>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</si>
  <si>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</si>
  <si>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</si>
  <si>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</si>
  <si>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</si>
  <si>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</si>
  <si>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</si>
  <si>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</si>
  <si>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</si>
  <si>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</si>
  <si>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</si>
  <si>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</si>
  <si>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</si>
  <si>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</si>
  <si>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</si>
  <si>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</si>
  <si>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</si>
  <si>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</si>
  <si>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</si>
  <si>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</si>
  <si>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</si>
  <si>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</si>
  <si>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</si>
  <si>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</si>
  <si>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</si>
  <si>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</si>
  <si>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</si>
  <si>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</si>
  <si>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</si>
  <si>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</si>
  <si>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</si>
  <si>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</si>
  <si>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</si>
  <si>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</si>
  <si>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</si>
  <si>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</si>
  <si>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</si>
  <si>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</si>
  <si>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</si>
  <si>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</si>
  <si>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</si>
  <si>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</si>
  <si>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</si>
  <si>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</si>
  <si>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</si>
  <si>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</si>
  <si>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</si>
  <si>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</si>
  <si>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</si>
  <si>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</si>
  <si>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</si>
  <si>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</si>
  <si>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</si>
  <si>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</si>
  <si>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</si>
  <si>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</si>
  <si>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</si>
  <si>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</si>
  <si>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</si>
  <si>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</si>
  <si>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</si>
  <si>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</si>
  <si>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</si>
  <si>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</si>
  <si>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</si>
  <si>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</si>
  <si>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</si>
  <si>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</si>
  <si>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</si>
  <si>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</si>
  <si>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</si>
  <si>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</si>
  <si>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</si>
  <si>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</si>
  <si>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</si>
  <si>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</si>
  <si>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</si>
  <si>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</si>
  <si>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</si>
  <si>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</si>
  <si>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</si>
  <si>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</si>
  <si>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</si>
  <si>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</si>
  <si>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</si>
  <si>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</si>
  <si>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</si>
  <si>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</si>
  <si>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</si>
  <si>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</si>
  <si>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</si>
  <si>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</si>
  <si>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</si>
  <si>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</si>
  <si>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</si>
  <si>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</si>
  <si>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</si>
  <si>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</si>
  <si>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</si>
  <si>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</si>
  <si>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</si>
  <si>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</si>
  <si>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</si>
  <si>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</si>
  <si>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</si>
  <si>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</si>
  <si>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</si>
  <si>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</si>
  <si>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</si>
  <si>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</si>
  <si>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</si>
  <si>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</si>
  <si>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</si>
  <si>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</si>
  <si>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</si>
  <si>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</si>
  <si>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</si>
  <si>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</si>
  <si>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</si>
  <si>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</si>
  <si>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</si>
  <si>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</si>
  <si>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</si>
  <si>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</si>
  <si>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</si>
  <si>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</si>
  <si>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</si>
  <si>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</si>
  <si>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</si>
  <si>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</si>
  <si>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</si>
  <si>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</si>
  <si>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</si>
  <si>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</si>
  <si>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</si>
  <si>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</si>
  <si>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</si>
  <si>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</si>
  <si>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</si>
  <si>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</si>
  <si>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</si>
  <si>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</si>
  <si>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</si>
  <si>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</si>
  <si>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</si>
  <si>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</si>
  <si>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</si>
  <si>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</si>
  <si>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</si>
  <si>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</si>
  <si>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</si>
  <si>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</si>
  <si>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</si>
  <si>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</si>
  <si>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</si>
  <si>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</si>
  <si>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</si>
  <si>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</si>
  <si>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</si>
  <si>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</si>
  <si>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</si>
  <si>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</si>
  <si>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</si>
  <si>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</si>
  <si>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</si>
  <si>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</si>
  <si>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</si>
  <si>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</si>
  <si>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</si>
  <si>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</si>
  <si>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</si>
  <si>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</si>
  <si>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</si>
  <si>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</si>
  <si>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</si>
  <si>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</si>
  <si>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</si>
  <si>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</si>
  <si>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</si>
  <si>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</si>
  <si>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</si>
  <si>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</si>
  <si>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</si>
  <si>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</si>
  <si>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</si>
  <si>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</si>
  <si>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</si>
  <si>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</si>
  <si>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</si>
  <si>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</si>
  <si>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</si>
  <si>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</si>
  <si>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</si>
  <si>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</si>
  <si>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</si>
  <si>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</si>
  <si>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</si>
  <si>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</si>
  <si>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</si>
  <si>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</si>
  <si>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</si>
  <si>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</si>
  <si>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</si>
  <si>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</si>
  <si>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</si>
  <si>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</si>
  <si>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</si>
  <si>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</si>
  <si>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</si>
  <si>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</si>
  <si>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</si>
  <si>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</si>
  <si>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</si>
  <si>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</si>
  <si>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</si>
  <si>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</si>
  <si>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</si>
  <si>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</si>
  <si>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</si>
  <si>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</si>
  <si>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</si>
  <si>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</si>
  <si>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</si>
  <si>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</si>
  <si>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</si>
  <si>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</si>
  <si>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</si>
  <si>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</si>
  <si>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</si>
  <si>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</si>
  <si>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</si>
  <si>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</si>
  <si>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</si>
  <si>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</si>
  <si>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</si>
  <si>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</si>
  <si>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</si>
  <si>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</si>
  <si>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</si>
  <si>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</si>
  <si>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</si>
  <si>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</si>
  <si>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</si>
  <si>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</si>
  <si>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</si>
  <si>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</si>
  <si>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</si>
  <si>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</si>
  <si>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</si>
  <si>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</si>
  <si>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</si>
  <si>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</si>
  <si>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</si>
  <si>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</si>
  <si>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</si>
  <si>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</si>
  <si>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</si>
  <si>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</si>
  <si>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</si>
  <si>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</si>
  <si>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</si>
  <si>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</si>
  <si>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</si>
  <si>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</si>
  <si>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</si>
  <si>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</si>
  <si>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</si>
  <si>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</si>
  <si>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</si>
  <si>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</si>
  <si>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</si>
  <si>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</si>
  <si>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</si>
  <si>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</si>
  <si>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</si>
  <si>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</si>
  <si>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</si>
  <si>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</si>
  <si>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</si>
  <si>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</si>
  <si>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</si>
  <si>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</si>
  <si>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</si>
  <si>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</si>
  <si>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</si>
  <si>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</si>
  <si>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</si>
  <si>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</si>
  <si>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</si>
  <si>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</si>
  <si>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</si>
  <si>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</si>
  <si>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</si>
  <si>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</si>
  <si>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</si>
  <si>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</si>
  <si>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</si>
  <si>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</si>
  <si>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</si>
  <si>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</si>
  <si>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</si>
  <si>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</si>
  <si>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</si>
  <si>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</si>
  <si>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</si>
  <si>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</si>
  <si>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</si>
  <si>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</si>
  <si>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</si>
  <si>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</si>
  <si>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</si>
  <si>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</si>
  <si>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</si>
  <si>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</si>
  <si>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</si>
  <si>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</si>
  <si>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</si>
  <si>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</si>
  <si>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</si>
  <si>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</si>
  <si>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</si>
  <si>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</si>
  <si>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</si>
  <si>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</si>
  <si>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</si>
  <si>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</si>
  <si>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</si>
  <si>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</si>
  <si>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</si>
  <si>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</si>
  <si>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</si>
  <si>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</si>
  <si>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</si>
  <si>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</si>
  <si>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</si>
  <si>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</si>
  <si>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</si>
  <si>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</si>
  <si>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</si>
  <si>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</si>
  <si>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</si>
  <si>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</si>
  <si>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</si>
  <si>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</si>
  <si>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</si>
  <si>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</si>
  <si>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</si>
  <si>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</si>
  <si>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</si>
  <si>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</si>
  <si>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</si>
  <si>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</si>
  <si>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</si>
  <si>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</si>
  <si>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</si>
  <si>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</si>
  <si>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</si>
  <si>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</si>
  <si>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</si>
  <si>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</si>
  <si>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</si>
  <si>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</si>
  <si>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</si>
  <si>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</si>
  <si>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</si>
  <si>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</si>
  <si>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</si>
  <si>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</si>
  <si>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</si>
  <si>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</si>
  <si>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</si>
  <si>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</si>
  <si>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</si>
  <si>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</si>
  <si>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</si>
  <si>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</si>
  <si>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</si>
  <si>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</si>
  <si>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</si>
  <si>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</si>
  <si>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</si>
  <si>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</si>
  <si>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</si>
  <si>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</si>
  <si>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</si>
  <si>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</si>
  <si>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</si>
  <si>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</si>
  <si>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</si>
  <si>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</si>
  <si>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</si>
  <si>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</si>
  <si>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</si>
  <si>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</si>
  <si>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</si>
  <si>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</si>
  <si>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</si>
  <si>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</si>
  <si>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</si>
  <si>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</si>
  <si>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</si>
  <si>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</si>
  <si>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</si>
  <si>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</si>
  <si>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</si>
  <si>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</si>
  <si>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</si>
  <si>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</si>
  <si>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</si>
  <si>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</si>
  <si>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</si>
  <si>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</si>
  <si>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</si>
  <si>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</si>
  <si>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</si>
  <si>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</si>
  <si>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</si>
  <si>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</si>
  <si>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</si>
  <si>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</si>
  <si>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</si>
  <si>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</si>
  <si>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</si>
  <si>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</si>
  <si>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</si>
  <si>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</si>
  <si>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</si>
  <si>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</si>
  <si>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</si>
  <si>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</si>
  <si>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</si>
  <si>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</si>
  <si>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</si>
  <si>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</si>
  <si>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</si>
  <si>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</si>
  <si>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</si>
  <si>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</si>
  <si>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</si>
  <si>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</si>
  <si>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</si>
  <si>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</si>
  <si>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</si>
  <si>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</si>
  <si>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</si>
  <si>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</si>
  <si>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</si>
  <si>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</si>
  <si>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</si>
  <si>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</si>
  <si>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</si>
  <si>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</si>
  <si>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</si>
  <si>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</si>
  <si>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</si>
  <si>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</si>
  <si>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</si>
  <si>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</si>
  <si>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</si>
  <si>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</si>
  <si>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</si>
  <si>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</si>
  <si>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</si>
  <si>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</si>
  <si>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</si>
  <si>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</si>
  <si>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</si>
  <si>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</si>
  <si>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</si>
  <si>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</si>
  <si>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</si>
  <si>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</si>
  <si>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</si>
  <si>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</si>
  <si>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</si>
  <si>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</si>
  <si>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</si>
  <si>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</si>
  <si>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</si>
  <si>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</si>
  <si>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</si>
  <si>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</si>
  <si>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</si>
  <si>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</si>
  <si>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</si>
  <si>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</si>
  <si>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</si>
  <si>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</si>
  <si>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</si>
  <si>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</si>
  <si>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</si>
  <si>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</si>
  <si>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</si>
  <si>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</si>
  <si>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</si>
  <si>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</si>
  <si>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</si>
  <si>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</si>
  <si>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</si>
  <si>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</si>
  <si>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</si>
  <si>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</si>
  <si>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</si>
  <si>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</si>
  <si>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</si>
  <si>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</si>
  <si>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</si>
  <si>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</si>
  <si>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</si>
  <si>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</si>
  <si>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</si>
  <si>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</si>
  <si>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</si>
  <si>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</si>
  <si>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</si>
  <si>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</si>
  <si>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</si>
  <si>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</si>
  <si>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</si>
  <si>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</si>
  <si>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</si>
  <si>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</si>
  <si>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</si>
  <si>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</si>
  <si>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</si>
  <si>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</si>
  <si>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</si>
  <si>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</si>
  <si>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</si>
  <si>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</si>
  <si>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</si>
  <si>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</si>
  <si>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</si>
  <si>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</si>
  <si>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</si>
  <si>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</si>
  <si>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</si>
  <si>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</si>
  <si>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</si>
  <si>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</si>
  <si>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</si>
  <si>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</si>
  <si>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</si>
  <si>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</si>
  <si>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</si>
  <si>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</si>
  <si>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</si>
  <si>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</si>
  <si>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</si>
  <si>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</si>
  <si>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</si>
  <si>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</si>
  <si>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</si>
  <si>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</si>
  <si>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</si>
  <si>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</si>
  <si>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</si>
  <si>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</si>
  <si>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</si>
  <si>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</si>
  <si>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</si>
  <si>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</si>
  <si>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</si>
  <si>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</si>
  <si>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</si>
  <si>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</si>
  <si>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</si>
  <si>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</si>
  <si>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</si>
  <si>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</si>
  <si>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</si>
  <si>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</si>
  <si>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</si>
  <si>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</si>
  <si>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</si>
  <si>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</si>
  <si>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</si>
  <si>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</si>
  <si>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</si>
  <si>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</si>
  <si>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</si>
  <si>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</si>
  <si>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</si>
  <si>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</si>
  <si>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</si>
  <si>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</si>
  <si>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</si>
  <si>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</si>
  <si>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</si>
  <si>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</si>
  <si>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</si>
  <si>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</si>
  <si>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</si>
  <si>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</si>
  <si>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</si>
  <si>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</si>
  <si>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</si>
  <si>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</si>
  <si>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</si>
  <si>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</si>
  <si>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</si>
  <si>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</si>
  <si>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</si>
  <si>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</si>
  <si>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</si>
  <si>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</si>
  <si>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</si>
  <si>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</si>
  <si>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</si>
  <si>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</si>
  <si>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</si>
  <si>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</si>
  <si>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</si>
  <si>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</si>
  <si>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</si>
  <si>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</si>
  <si>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</si>
  <si>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</si>
  <si>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</si>
  <si>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</si>
  <si>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</si>
  <si>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</si>
  <si>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</si>
  <si>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</si>
  <si>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</si>
  <si>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</si>
  <si>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</si>
  <si>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</si>
  <si>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</si>
  <si>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</si>
  <si>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</si>
  <si>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</si>
  <si>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</si>
  <si>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</si>
  <si>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</si>
  <si>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</si>
  <si>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</si>
  <si>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</si>
  <si>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</si>
  <si>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</si>
  <si>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</si>
  <si>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</si>
  <si>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</si>
  <si>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</si>
  <si>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</si>
  <si>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</si>
  <si>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</si>
  <si>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</si>
  <si>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</si>
  <si>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</si>
  <si>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</si>
  <si>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</si>
  <si>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</si>
  <si>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</si>
  <si>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</si>
  <si>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</si>
  <si>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</si>
  <si>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</si>
  <si>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</si>
  <si>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</si>
  <si>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</si>
  <si>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</si>
  <si>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</si>
  <si>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</si>
  <si>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</si>
  <si>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</si>
  <si>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</si>
  <si>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</si>
  <si>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</si>
  <si>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</si>
  <si>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</si>
  <si>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</si>
  <si>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</si>
  <si>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</si>
  <si>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</si>
  <si>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</si>
  <si>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</si>
  <si>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</si>
  <si>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</si>
  <si>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</si>
  <si>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</si>
  <si>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</si>
  <si>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</si>
  <si>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</si>
  <si>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</si>
  <si>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</si>
  <si>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</si>
  <si>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</si>
  <si>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</si>
  <si>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</si>
  <si>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</si>
  <si>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</si>
  <si>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</si>
  <si>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</si>
  <si>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</si>
  <si>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</si>
  <si>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</si>
  <si>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</si>
  <si>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</si>
  <si>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</si>
  <si>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</si>
  <si>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</si>
  <si>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</si>
  <si>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</si>
  <si>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</si>
  <si>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</si>
  <si>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</si>
  <si>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</si>
  <si>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</si>
  <si>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</si>
  <si>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</si>
  <si>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</si>
  <si>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</si>
  <si>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</si>
  <si>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</si>
  <si>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</si>
  <si>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</si>
  <si>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</si>
  <si>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</si>
  <si>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</si>
  <si>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</si>
  <si>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</si>
  <si>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</si>
  <si>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</si>
  <si>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</si>
  <si>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</si>
  <si>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</si>
  <si>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</si>
  <si>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</si>
  <si>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</si>
  <si>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</si>
  <si>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</si>
  <si>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</si>
  <si>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</si>
  <si>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</si>
  <si>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</si>
  <si>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</si>
  <si>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</si>
  <si>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</si>
  <si>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</si>
  <si>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</si>
  <si>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</si>
  <si>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</si>
  <si>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</si>
  <si>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</si>
  <si>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</si>
  <si>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</si>
  <si>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</si>
  <si>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</si>
  <si>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</si>
  <si>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</si>
  <si>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</si>
  <si>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</si>
  <si>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</si>
  <si>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</si>
  <si>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</si>
  <si>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</si>
  <si>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</si>
  <si>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</si>
  <si>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</si>
  <si>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</si>
  <si>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</si>
  <si>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</si>
  <si>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</si>
  <si>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</si>
  <si>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</si>
  <si>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</si>
  <si>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</si>
  <si>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</si>
  <si>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</si>
  <si>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</si>
  <si>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</si>
  <si>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</si>
  <si>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</si>
  <si>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</si>
  <si>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</si>
  <si>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</si>
  <si>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</si>
  <si>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</si>
  <si>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</si>
  <si>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</si>
  <si>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</si>
  <si>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</si>
  <si>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</si>
  <si>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</si>
  <si>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</si>
  <si>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</si>
  <si>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</si>
  <si>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</si>
  <si>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</si>
  <si>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</si>
  <si>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</si>
  <si>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</si>
  <si>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</si>
  <si>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</si>
  <si>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</si>
  <si>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</si>
  <si>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</si>
  <si>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</si>
  <si>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</si>
  <si>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</si>
  <si>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</si>
  <si>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</si>
  <si>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</si>
  <si>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</si>
  <si>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</si>
  <si>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</si>
  <si>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</si>
  <si>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</si>
  <si>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</si>
  <si>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</si>
  <si>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</si>
  <si>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</si>
  <si>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</si>
  <si>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</si>
  <si>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</si>
  <si>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</si>
  <si>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</si>
  <si>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</si>
  <si>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</si>
  <si>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</si>
  <si>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</si>
  <si>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</si>
  <si>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</si>
  <si>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</si>
  <si>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</si>
  <si>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</si>
  <si>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</si>
  <si>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</si>
  <si>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</si>
  <si>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</si>
  <si>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</si>
  <si>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</si>
  <si>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</si>
  <si>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</si>
  <si>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</si>
  <si>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</si>
  <si>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</si>
  <si>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</si>
  <si>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</si>
  <si>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</si>
  <si>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</si>
  <si>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</si>
  <si>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</si>
  <si>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</si>
  <si>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</si>
  <si>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</si>
  <si>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</si>
  <si>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</si>
  <si>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</si>
  <si>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</si>
  <si>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</si>
  <si>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</si>
  <si>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</si>
  <si>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</si>
  <si>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</si>
  <si>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</si>
  <si>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</si>
  <si>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</si>
  <si>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</si>
  <si>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</si>
  <si>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</si>
  <si>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</si>
  <si>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</si>
  <si>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</si>
  <si>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</si>
  <si>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</si>
  <si>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</si>
  <si>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</si>
  <si>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</si>
  <si>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</si>
  <si>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</si>
  <si>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</si>
  <si>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</si>
  <si>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</si>
  <si>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</si>
  <si>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</si>
  <si>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</si>
  <si>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</si>
  <si>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</si>
  <si>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</si>
  <si>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</si>
  <si>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</si>
  <si>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</si>
  <si>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</si>
  <si>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</si>
  <si>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</si>
  <si>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</si>
  <si>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</si>
  <si>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</si>
  <si>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</si>
  <si>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</si>
  <si>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</si>
  <si>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</si>
  <si>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</si>
  <si>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</si>
  <si>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</si>
  <si>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</si>
  <si>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</si>
  <si>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</si>
  <si>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</si>
  <si>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</si>
  <si>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</si>
  <si>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</si>
  <si>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</si>
  <si>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</si>
  <si>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</si>
  <si>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</si>
  <si>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</si>
  <si>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</si>
  <si>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</si>
  <si>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</si>
  <si>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</si>
  <si>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</si>
  <si>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</si>
  <si>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</si>
  <si>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</si>
  <si>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</si>
  <si>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</si>
  <si>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</si>
  <si>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</si>
  <si>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</si>
  <si>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</si>
  <si>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</si>
  <si>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</si>
  <si>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</si>
  <si>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</si>
  <si>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</si>
  <si>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</si>
  <si>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</si>
  <si>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</si>
  <si>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</si>
  <si>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</si>
  <si>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</si>
  <si>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</si>
  <si>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</si>
  <si>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</si>
  <si>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</si>
  <si>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</si>
  <si>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</si>
  <si>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</si>
  <si>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</si>
  <si>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</si>
  <si>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</si>
  <si>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</si>
  <si>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</si>
  <si>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</si>
  <si>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</si>
  <si>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</si>
  <si>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</si>
  <si>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</si>
  <si>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</si>
  <si>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</si>
  <si>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</si>
  <si>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</si>
  <si>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</si>
  <si>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</si>
  <si>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</si>
  <si>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</si>
  <si>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</si>
  <si>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</si>
  <si>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</si>
  <si>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</si>
  <si>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</si>
  <si>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</si>
  <si>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</si>
  <si>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</si>
  <si>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</si>
  <si>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</si>
  <si>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</si>
  <si>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</si>
  <si>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</si>
  <si>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</si>
  <si>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</si>
  <si>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</si>
  <si>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</si>
  <si>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</si>
  <si>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</si>
  <si>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</si>
  <si>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</si>
  <si>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</si>
  <si>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</si>
  <si>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</si>
  <si>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</si>
  <si>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</si>
  <si>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</si>
  <si>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</si>
  <si>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</si>
  <si>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</si>
  <si>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</si>
  <si>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</si>
  <si>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</si>
  <si>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</si>
  <si>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</si>
  <si>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</si>
  <si>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</si>
  <si>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</si>
  <si>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</si>
  <si>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</si>
  <si>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</si>
  <si>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</si>
  <si>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</si>
  <si>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</si>
  <si>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</si>
  <si>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</si>
  <si>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</si>
  <si>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</si>
  <si>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</si>
  <si>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</si>
  <si>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</si>
  <si>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</si>
  <si>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</si>
  <si>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</si>
  <si>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</si>
  <si>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</si>
  <si>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</si>
  <si>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</si>
  <si>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</si>
  <si>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</si>
  <si>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</si>
  <si>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</si>
  <si>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</si>
  <si>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</si>
  <si>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</si>
  <si>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</si>
  <si>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</si>
  <si>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</si>
  <si>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</si>
  <si>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</si>
  <si>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</si>
  <si>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</si>
  <si>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</si>
  <si>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</si>
  <si>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</si>
  <si>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</si>
  <si>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</si>
  <si>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</si>
  <si>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</si>
  <si>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</si>
  <si>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</si>
  <si>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</si>
  <si>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</si>
  <si>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</si>
  <si>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</si>
  <si>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</si>
  <si>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</si>
  <si>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</si>
  <si>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</si>
  <si>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</si>
  <si>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</si>
  <si>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</si>
  <si>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</si>
  <si>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</si>
  <si>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</si>
  <si>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</si>
  <si>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</si>
  <si>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</si>
  <si>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</si>
  <si>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</si>
  <si>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</si>
  <si>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</si>
  <si>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</si>
  <si>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</si>
  <si>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</si>
  <si>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</si>
  <si>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</si>
  <si>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</si>
  <si>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</si>
  <si>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</si>
  <si>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</si>
  <si>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</si>
  <si>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</si>
  <si>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</si>
  <si>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</si>
  <si>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</si>
  <si>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</si>
  <si>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</si>
  <si>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</si>
  <si>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</si>
  <si>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</si>
  <si>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</si>
  <si>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</si>
  <si>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</si>
  <si>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</si>
  <si>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</si>
  <si>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</si>
  <si>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</si>
  <si>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</si>
  <si>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</si>
  <si>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</si>
  <si>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</si>
  <si>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</si>
  <si>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</si>
  <si>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</si>
  <si>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</si>
  <si>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</si>
  <si>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</si>
  <si>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</si>
  <si>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</si>
  <si>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</si>
  <si>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</si>
  <si>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</si>
  <si>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</si>
  <si>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</si>
  <si>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</si>
  <si>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</si>
  <si>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</si>
  <si>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</si>
  <si>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</si>
  <si>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</si>
  <si>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</si>
  <si>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</si>
  <si>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</si>
  <si>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</si>
  <si>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</si>
  <si>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</si>
  <si>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</si>
  <si>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</si>
  <si>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</si>
  <si>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</si>
  <si>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</si>
  <si>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</si>
  <si>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</si>
  <si>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</si>
  <si>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</si>
  <si>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</si>
  <si>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</si>
  <si>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</si>
  <si>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</si>
  <si>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</si>
  <si>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</si>
  <si>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</si>
  <si>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</si>
  <si>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</si>
  <si>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</si>
  <si>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</si>
  <si>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</si>
  <si>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</si>
  <si>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</si>
  <si>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</si>
  <si>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</si>
  <si>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</si>
  <si>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</si>
  <si>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</si>
  <si>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</si>
  <si>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</si>
  <si>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</si>
  <si>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</si>
  <si>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</si>
  <si>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</si>
  <si>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</si>
  <si>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</si>
  <si>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</si>
  <si>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</si>
  <si>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</si>
  <si>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</si>
  <si>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</si>
  <si>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</si>
  <si>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</si>
  <si>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</si>
  <si>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</si>
  <si>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</si>
  <si>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</si>
  <si>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</si>
  <si>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</si>
  <si>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</si>
  <si>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</si>
  <si>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</si>
  <si>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</si>
  <si>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</si>
  <si>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</si>
  <si>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</si>
  <si>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</si>
  <si>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</si>
  <si>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</si>
  <si>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</si>
  <si>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</si>
  <si>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</si>
  <si>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</si>
  <si>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</si>
  <si>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</si>
  <si>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</si>
  <si>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</si>
  <si>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</si>
  <si>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</si>
  <si>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</si>
  <si>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</si>
  <si>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</si>
  <si>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</si>
  <si>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</si>
  <si>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</si>
  <si>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</si>
  <si>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</si>
  <si>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</si>
  <si>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</si>
  <si>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</si>
  <si>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</si>
  <si>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</si>
  <si>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</si>
  <si>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</si>
  <si>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</si>
  <si>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</si>
  <si>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</si>
  <si>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</si>
  <si>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</si>
  <si>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</si>
  <si>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</si>
  <si>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</si>
  <si>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</si>
  <si>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</si>
  <si>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</si>
  <si>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</si>
  <si>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</si>
  <si>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</si>
  <si>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</si>
  <si>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</si>
  <si>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</si>
  <si>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</si>
  <si>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</si>
  <si>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</si>
  <si>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</si>
  <si>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</si>
  <si>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</si>
  <si>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</si>
  <si>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</si>
  <si>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</si>
  <si>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</si>
  <si>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</si>
  <si>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</si>
  <si>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</si>
  <si>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</si>
  <si>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</si>
  <si>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</si>
  <si>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</si>
  <si>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</si>
  <si>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</si>
  <si>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</si>
  <si>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</si>
  <si>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</si>
  <si>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</si>
  <si>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</si>
  <si>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</si>
  <si>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</si>
  <si>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</si>
  <si>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</si>
  <si>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</si>
  <si>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</si>
  <si>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</si>
  <si>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</si>
  <si>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</si>
  <si>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</si>
  <si>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</si>
  <si>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</si>
  <si>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</si>
  <si>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</si>
  <si>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</si>
  <si>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</si>
  <si>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</si>
  <si>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</si>
  <si>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</si>
  <si>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</si>
  <si>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</si>
  <si>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</si>
  <si>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</si>
  <si>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</si>
  <si>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</si>
  <si>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</si>
  <si>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</si>
  <si>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</si>
  <si>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</si>
  <si>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</si>
  <si>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</si>
  <si>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</si>
  <si>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</si>
  <si>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</si>
  <si>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</si>
  <si>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</si>
  <si>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</si>
  <si>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</si>
  <si>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</si>
  <si>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</si>
  <si>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</si>
  <si>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</si>
  <si>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</si>
  <si>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</si>
  <si>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</si>
  <si>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</si>
  <si>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</si>
  <si>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</si>
  <si>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</si>
  <si>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</si>
  <si>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</si>
  <si>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</si>
  <si>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</si>
  <si>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</si>
  <si>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</si>
  <si>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</si>
  <si>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</si>
  <si>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</si>
  <si>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</si>
  <si>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</si>
  <si>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</si>
  <si>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</si>
  <si>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</si>
  <si>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</si>
  <si>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</si>
  <si>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</si>
  <si>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</si>
  <si>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</si>
  <si>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</si>
  <si>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</si>
  <si>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</si>
  <si>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</si>
  <si>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</si>
  <si>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</si>
  <si>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</si>
  <si>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</si>
  <si>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</si>
  <si>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</si>
  <si>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</si>
  <si>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</si>
  <si>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</si>
  <si>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</si>
  <si>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</si>
  <si>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</si>
  <si>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</si>
  <si>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</si>
  <si>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</si>
  <si>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</si>
  <si>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</si>
  <si>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</si>
  <si>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</si>
  <si>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</si>
  <si>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</si>
  <si>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</si>
  <si>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</si>
  <si>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</si>
  <si>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</si>
  <si>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</si>
  <si>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</si>
  <si>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</si>
  <si>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</si>
  <si>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</si>
  <si>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</si>
  <si>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</si>
  <si>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</si>
  <si>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</si>
  <si>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</si>
  <si>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</si>
  <si>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</si>
  <si>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</si>
  <si>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</si>
  <si>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</si>
  <si>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</si>
  <si>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</si>
  <si>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</si>
  <si>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</si>
  <si>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</si>
  <si>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</si>
  <si>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</si>
  <si>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</si>
  <si>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</si>
  <si>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</si>
  <si>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</si>
  <si>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</si>
  <si>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</si>
  <si>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</si>
  <si>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</si>
  <si>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</si>
  <si>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</si>
  <si>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</si>
  <si>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</si>
  <si>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</si>
  <si>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</si>
  <si>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</si>
  <si>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</si>
  <si>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</si>
  <si>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</si>
  <si>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</si>
  <si>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</si>
  <si>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</si>
  <si>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</si>
  <si>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</si>
  <si>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</si>
  <si>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</si>
  <si>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</si>
  <si>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</si>
  <si>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</si>
  <si>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</si>
  <si>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</si>
  <si>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</si>
  <si>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</si>
  <si>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</si>
  <si>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</si>
  <si>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</si>
  <si>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</si>
  <si>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</si>
  <si>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</si>
  <si>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</si>
  <si>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</si>
  <si>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</si>
  <si>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</si>
  <si>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</si>
  <si>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</si>
  <si>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</si>
  <si>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</si>
  <si>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</si>
  <si>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</si>
  <si>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</si>
  <si>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</si>
  <si>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</si>
  <si>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</si>
  <si>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</si>
  <si>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</si>
  <si>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</si>
  <si>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</si>
  <si>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</si>
  <si>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</si>
  <si>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</si>
  <si>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</si>
  <si>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</si>
  <si>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</si>
  <si>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</si>
  <si>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</si>
  <si>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</si>
  <si>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</si>
  <si>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</si>
  <si>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</si>
  <si>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</si>
  <si>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</si>
  <si>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</si>
  <si>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</si>
  <si>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</si>
  <si>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</si>
  <si>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</si>
  <si>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</si>
  <si>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</si>
  <si>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</si>
  <si>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</si>
  <si>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</si>
  <si>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</si>
  <si>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</si>
  <si>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</si>
  <si>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</si>
  <si>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</si>
  <si>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</si>
  <si>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</si>
  <si>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</si>
  <si>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</si>
  <si>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</si>
  <si>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</si>
  <si>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</si>
  <si>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</si>
  <si>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</si>
  <si>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</si>
  <si>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</si>
  <si>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</si>
  <si>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</si>
  <si>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</si>
  <si>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</si>
  <si>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</si>
  <si>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</si>
  <si>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</si>
  <si>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</si>
  <si>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</si>
  <si>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</si>
  <si>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</si>
  <si>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</si>
  <si>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</si>
  <si>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</si>
  <si>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</si>
  <si>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</si>
  <si>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</si>
  <si>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</si>
  <si>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</si>
  <si>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</si>
  <si>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</si>
  <si>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</si>
  <si>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</si>
  <si>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</si>
  <si>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</si>
  <si>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</si>
  <si>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</si>
  <si>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</si>
  <si>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</si>
  <si>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</si>
  <si>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</si>
  <si>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</si>
  <si>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</si>
  <si>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</si>
  <si>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</si>
  <si>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</si>
  <si>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</si>
  <si>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</si>
  <si>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</si>
  <si>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</si>
  <si>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</si>
  <si>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</si>
  <si>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</si>
  <si>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</si>
  <si>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</si>
  <si>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</si>
  <si>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</si>
  <si>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</si>
  <si>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</si>
  <si>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</si>
  <si>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</si>
  <si>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</si>
  <si>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</si>
  <si>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</si>
  <si>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</si>
  <si>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</si>
  <si>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</si>
  <si>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</si>
  <si>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</si>
  <si>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</si>
  <si>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</si>
  <si>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</si>
  <si>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</si>
  <si>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</si>
  <si>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</si>
  <si>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</si>
  <si>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</si>
  <si>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</si>
  <si>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</si>
  <si>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</si>
  <si>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</si>
  <si>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</si>
  <si>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</si>
  <si>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</si>
  <si>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</si>
  <si>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</si>
  <si>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</si>
  <si>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</si>
  <si>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</si>
  <si>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</si>
  <si>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</si>
  <si>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</si>
  <si>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</si>
  <si>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</si>
  <si>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</si>
  <si>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</si>
  <si>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</si>
  <si>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</si>
  <si>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</si>
  <si>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</si>
  <si>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</si>
  <si>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</si>
  <si>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</si>
  <si>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</si>
  <si>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</si>
  <si>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</si>
  <si>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</si>
  <si>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</si>
  <si>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</si>
  <si>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</si>
  <si>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</si>
  <si>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</si>
  <si>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</si>
  <si>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</si>
  <si>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</si>
  <si>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</si>
  <si>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</si>
  <si>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</si>
  <si>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</si>
  <si>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</si>
  <si>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</si>
  <si>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</si>
  <si>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</si>
  <si>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</si>
  <si>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</si>
  <si>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</si>
  <si>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</si>
  <si>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</si>
  <si>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</si>
  <si>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</si>
  <si>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</si>
  <si>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</si>
  <si>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</si>
  <si>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</si>
  <si>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</si>
  <si>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</si>
  <si>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</si>
  <si>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</si>
  <si>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</si>
  <si>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</si>
  <si>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</si>
  <si>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</si>
  <si>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</si>
  <si>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</si>
  <si>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</si>
  <si>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</si>
  <si>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</si>
  <si>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</si>
  <si>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</si>
  <si>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</si>
  <si>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</si>
  <si>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</si>
  <si>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</si>
  <si>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</si>
  <si>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</si>
  <si>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</si>
  <si>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</si>
  <si>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</si>
  <si>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</si>
  <si>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</si>
  <si>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</si>
  <si>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</si>
  <si>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</si>
  <si>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</si>
  <si>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</si>
  <si>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</si>
  <si>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</si>
  <si>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</si>
  <si>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</si>
  <si>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</si>
  <si>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</si>
  <si>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</si>
  <si>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</si>
  <si>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</si>
  <si>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</si>
  <si>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</si>
  <si>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</si>
  <si>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</si>
  <si>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</si>
  <si>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</si>
  <si>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</si>
  <si>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</si>
  <si>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</si>
  <si>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</si>
  <si>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</si>
  <si>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</si>
  <si>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</si>
  <si>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</si>
  <si>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</si>
  <si>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</si>
  <si>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</si>
  <si>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</si>
  <si>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</si>
  <si>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</si>
  <si>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</si>
  <si>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</si>
  <si>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</si>
  <si>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</si>
  <si>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</si>
  <si>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</si>
  <si>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</si>
  <si>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</si>
  <si>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</si>
  <si>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</si>
  <si>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</si>
  <si>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</si>
  <si>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</si>
  <si>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</si>
  <si>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</si>
  <si>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</si>
  <si>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</si>
  <si>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</si>
  <si>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</si>
  <si>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</si>
  <si>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</si>
  <si>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</si>
  <si>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</si>
  <si>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</si>
  <si>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</si>
  <si>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</si>
  <si>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</si>
  <si>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</si>
  <si>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</si>
  <si>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</si>
  <si>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</si>
  <si>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</si>
  <si>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</si>
  <si>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</si>
  <si>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</si>
  <si>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</si>
  <si>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</si>
  <si>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</si>
  <si>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</si>
  <si>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</si>
  <si>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</si>
  <si>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</si>
  <si>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</si>
  <si>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</si>
  <si>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</si>
  <si>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</si>
  <si>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</si>
  <si>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</si>
  <si>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</si>
  <si>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</si>
  <si>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</si>
  <si>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</si>
  <si>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</si>
  <si>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</si>
  <si>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</si>
  <si>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</si>
  <si>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</si>
  <si>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</si>
  <si>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</si>
  <si>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</si>
  <si>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</si>
  <si>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</si>
  <si>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</si>
  <si>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</si>
  <si>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</si>
  <si>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</si>
  <si>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</si>
  <si>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</si>
  <si>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</si>
  <si>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</si>
  <si>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</si>
  <si>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</si>
  <si>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</si>
  <si>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</si>
  <si>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</si>
  <si>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</si>
  <si>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</si>
  <si>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</si>
  <si>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</si>
  <si>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</si>
  <si>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</si>
  <si>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</si>
  <si>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</si>
  <si>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</si>
  <si>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</si>
  <si>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</si>
  <si>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</si>
  <si>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</si>
  <si>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</si>
  <si>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</si>
  <si>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</si>
  <si>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</si>
  <si>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</si>
  <si>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</si>
  <si>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</si>
  <si>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</si>
  <si>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</si>
  <si>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</si>
  <si>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</si>
  <si>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</si>
  <si>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</si>
  <si>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</si>
  <si>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</si>
  <si>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</si>
  <si>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</si>
  <si>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</si>
  <si>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</si>
  <si>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</si>
  <si>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</si>
  <si>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</si>
  <si>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</si>
  <si>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</si>
  <si>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</si>
  <si>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</si>
  <si>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</si>
  <si>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</si>
  <si>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</si>
  <si>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</si>
  <si>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</si>
  <si>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</si>
  <si>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</si>
  <si>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</si>
  <si>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</si>
  <si>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</si>
  <si>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</si>
  <si>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</si>
  <si>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</si>
  <si>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</si>
  <si>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</si>
  <si>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</si>
  <si>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</si>
  <si>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</si>
  <si>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</si>
  <si>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</si>
  <si>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</si>
  <si>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</si>
  <si>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</si>
  <si>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</si>
  <si>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</si>
  <si>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</si>
  <si>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</si>
  <si>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</si>
  <si>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</si>
  <si>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</si>
  <si>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</si>
  <si>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</si>
  <si>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</si>
  <si>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</si>
  <si>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</si>
  <si>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</si>
  <si>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</si>
  <si>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</si>
  <si>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</si>
  <si>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</si>
  <si>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</si>
  <si>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</si>
  <si>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</si>
  <si>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</si>
  <si>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</si>
  <si>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</si>
  <si>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</si>
  <si>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</si>
  <si>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</si>
  <si>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</si>
  <si>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</si>
  <si>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</si>
  <si>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</si>
  <si>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</si>
  <si>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</si>
  <si>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</si>
  <si>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</si>
  <si>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</si>
  <si>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</si>
  <si>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</si>
  <si>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</si>
  <si>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</si>
  <si>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</si>
  <si>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</si>
  <si>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</si>
  <si>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</si>
  <si>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</si>
  <si>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</si>
  <si>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</si>
  <si>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</si>
  <si>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</si>
  <si>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</si>
  <si>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</si>
  <si>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</si>
  <si>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</si>
  <si>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</si>
  <si>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</si>
  <si>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</si>
  <si>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</si>
  <si>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</si>
  <si>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</si>
  <si>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</si>
  <si>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</si>
  <si>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</si>
  <si>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</si>
  <si>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</si>
  <si>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</si>
  <si>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</si>
  <si>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</si>
  <si>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</si>
  <si>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</si>
  <si>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</si>
  <si>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</si>
  <si>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</si>
  <si>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</si>
  <si>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</si>
  <si>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</si>
  <si>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</si>
  <si>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</si>
  <si>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</si>
  <si>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</si>
  <si>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</si>
  <si>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</si>
  <si>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</si>
  <si>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</si>
  <si>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</si>
  <si>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</si>
  <si>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</si>
  <si>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</si>
  <si>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</si>
  <si>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</si>
  <si>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</si>
  <si>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</si>
  <si>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</si>
  <si>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</si>
  <si>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</si>
  <si>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</si>
  <si>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</si>
  <si>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</si>
  <si>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</si>
  <si>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</si>
  <si>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</si>
  <si>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</si>
  <si>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</si>
  <si>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</si>
  <si>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</si>
  <si>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</si>
  <si>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</si>
  <si>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</si>
  <si>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</si>
  <si>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</si>
  <si>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</si>
  <si>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</si>
  <si>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</si>
  <si>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</si>
  <si>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</si>
  <si>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</si>
  <si>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</si>
  <si>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</si>
  <si>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</si>
  <si>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</si>
  <si>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</si>
  <si>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</si>
  <si>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</si>
  <si>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</si>
  <si>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</si>
  <si>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</si>
  <si>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</si>
  <si>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</si>
  <si>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</si>
  <si>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</si>
  <si>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</si>
  <si>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</si>
  <si>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</si>
  <si>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</si>
  <si>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</si>
  <si>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</si>
  <si>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</si>
  <si>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</si>
  <si>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</si>
  <si>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</si>
  <si>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</si>
  <si>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</si>
  <si>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</si>
  <si>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</si>
  <si>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</si>
  <si>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</si>
  <si>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</si>
  <si>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</si>
  <si>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</si>
  <si>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</si>
  <si>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</si>
  <si>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</si>
  <si>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</si>
  <si>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</si>
  <si>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</si>
  <si>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</si>
  <si>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</si>
  <si>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</si>
  <si>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</si>
  <si>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</si>
  <si>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</si>
  <si>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</si>
  <si>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</si>
  <si>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</si>
  <si>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</si>
  <si>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</si>
  <si>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</si>
  <si>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</si>
  <si>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</si>
  <si>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</si>
  <si>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</si>
  <si>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</si>
  <si>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</si>
  <si>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</si>
  <si>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</si>
  <si>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</si>
  <si>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</si>
  <si>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</si>
  <si>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</si>
  <si>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</si>
  <si>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</si>
  <si>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</si>
  <si>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</si>
  <si>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</si>
  <si>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</si>
  <si>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</si>
  <si>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</si>
  <si>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</si>
  <si>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</si>
  <si>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</si>
  <si>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</si>
  <si>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</si>
  <si>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</si>
  <si>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</si>
  <si>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</si>
  <si>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</si>
  <si>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</si>
  <si>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</si>
  <si>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</si>
  <si>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</si>
  <si>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</si>
  <si>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</si>
  <si>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</si>
  <si>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</si>
  <si>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</si>
  <si>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</si>
  <si>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</si>
  <si>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</si>
  <si>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</si>
  <si>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</si>
  <si>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</si>
  <si>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</si>
  <si>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</si>
  <si>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</si>
  <si>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</si>
  <si>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</si>
  <si>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</si>
  <si>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</si>
  <si>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</si>
  <si>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</si>
  <si>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</si>
  <si>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</si>
  <si>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</si>
  <si>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</si>
  <si>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</si>
  <si>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</si>
  <si>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</si>
  <si>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</si>
  <si>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</si>
  <si>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</si>
  <si>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</si>
  <si>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</si>
  <si>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</si>
  <si>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</si>
  <si>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</si>
  <si>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</si>
  <si>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</si>
  <si>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</si>
  <si>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</si>
  <si>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</si>
  <si>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</si>
  <si>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</si>
  <si>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</si>
  <si>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</si>
  <si>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</si>
  <si>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</si>
  <si>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</si>
  <si>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</si>
  <si>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</si>
  <si>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</si>
  <si>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</si>
  <si>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</si>
  <si>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</si>
  <si>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</si>
  <si>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</si>
  <si>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</si>
  <si>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</si>
  <si>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</si>
  <si>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</si>
  <si>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</si>
  <si>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</si>
  <si>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</si>
  <si>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</si>
  <si>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</si>
  <si>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</si>
  <si>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</si>
  <si>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</si>
  <si>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</si>
  <si>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</si>
  <si>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</si>
  <si>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</si>
  <si>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</si>
  <si>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</si>
  <si>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</si>
  <si>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</si>
  <si>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</si>
  <si>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</si>
  <si>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</si>
  <si>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</si>
  <si>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</si>
  <si>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</si>
  <si>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</si>
  <si>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</si>
  <si>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</si>
  <si>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</si>
  <si>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</si>
  <si>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</si>
  <si>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</si>
  <si>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</si>
  <si>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</si>
  <si>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</si>
  <si>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</si>
  <si>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</si>
  <si>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</si>
  <si>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</si>
  <si>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</si>
  <si>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</si>
  <si>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</si>
  <si>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</si>
  <si>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</si>
  <si>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</si>
  <si>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</si>
  <si>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</si>
  <si>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</si>
  <si>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</si>
  <si>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</si>
  <si>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</si>
  <si>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</si>
  <si>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</si>
  <si>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</si>
  <si>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</si>
  <si>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</si>
  <si>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</si>
  <si>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</si>
  <si>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</si>
  <si>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</si>
  <si>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</si>
  <si>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</si>
  <si>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</si>
  <si>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</si>
  <si>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</si>
  <si>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</si>
  <si>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</si>
  <si>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</si>
  <si>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</si>
  <si>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</si>
  <si>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</si>
  <si>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</si>
  <si>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</si>
  <si>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</si>
  <si>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</si>
  <si>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</si>
  <si>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</si>
  <si>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</si>
  <si>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</si>
  <si>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</si>
  <si>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</si>
  <si>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</si>
  <si>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</si>
  <si>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</si>
  <si>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</si>
  <si>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</si>
  <si>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</si>
  <si>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</si>
  <si>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</si>
  <si>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</si>
  <si>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</si>
  <si>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</si>
  <si>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</si>
  <si>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</si>
  <si>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</si>
  <si>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</si>
  <si>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</si>
  <si>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</si>
  <si>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</si>
  <si>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</si>
  <si>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</si>
  <si>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</si>
  <si>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</si>
  <si>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</si>
  <si>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</si>
  <si>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</si>
  <si>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</si>
  <si>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</si>
  <si>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</si>
  <si>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</si>
  <si>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</si>
  <si>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</si>
  <si>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</si>
  <si>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</si>
  <si>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</si>
  <si>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</si>
  <si>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</si>
  <si>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</si>
  <si>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</si>
  <si>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</si>
  <si>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</si>
  <si>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</si>
  <si>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</si>
  <si>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</si>
  <si>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</si>
  <si>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</si>
  <si>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</si>
  <si>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</si>
  <si>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</si>
  <si>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</si>
  <si>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</si>
  <si>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</si>
  <si>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</si>
  <si>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</si>
  <si>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</si>
  <si>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</si>
  <si>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</si>
  <si>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</si>
  <si>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</si>
  <si>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</si>
  <si>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</si>
  <si>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</si>
  <si>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</si>
  <si>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</si>
  <si>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</si>
  <si>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</si>
  <si>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</si>
  <si>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</si>
  <si>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</si>
  <si>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</si>
  <si>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</si>
  <si>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</si>
  <si>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</si>
  <si>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</si>
  <si>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</si>
  <si>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</si>
  <si>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</si>
  <si>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</si>
  <si>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</si>
  <si>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</si>
  <si>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</si>
  <si>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</si>
  <si>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</si>
  <si>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</si>
  <si>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</si>
  <si>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</si>
  <si>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</si>
  <si>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</si>
  <si>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</si>
  <si>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</si>
  <si>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</si>
  <si>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</si>
  <si>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</si>
  <si>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</si>
  <si>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</si>
  <si>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</si>
  <si>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</si>
  <si>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</si>
  <si>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</si>
  <si>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</si>
  <si>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</si>
  <si>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</si>
  <si>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</si>
  <si>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</si>
  <si>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</si>
  <si>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</si>
  <si>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</si>
  <si>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</si>
  <si>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</si>
  <si>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</si>
  <si>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</si>
  <si>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</si>
  <si>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</si>
  <si>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</si>
  <si>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</si>
  <si>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</si>
  <si>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</si>
  <si>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</si>
  <si>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</si>
  <si>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</si>
  <si>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</si>
  <si>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</si>
  <si>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</si>
  <si>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</si>
  <si>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</si>
  <si>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</si>
  <si>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</si>
  <si>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</si>
  <si>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</si>
  <si>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</si>
  <si>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</si>
  <si>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</si>
  <si>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</si>
  <si>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</si>
  <si>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</si>
  <si>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</si>
  <si>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</si>
  <si>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</si>
  <si>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</si>
  <si>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</si>
  <si>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</si>
  <si>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</si>
  <si>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</si>
  <si>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</si>
  <si>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</si>
  <si>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</si>
  <si>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</si>
  <si>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</si>
  <si>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</si>
  <si>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</si>
  <si>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</si>
  <si>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</si>
  <si>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</si>
  <si>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</si>
  <si>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</si>
  <si>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</si>
  <si>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</si>
  <si>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</si>
  <si>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</si>
  <si>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</si>
  <si>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</si>
  <si>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</si>
  <si>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</si>
  <si>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</si>
  <si>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</si>
  <si>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</si>
  <si>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</si>
  <si>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</si>
  <si>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</si>
  <si>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</si>
  <si>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</si>
  <si>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</si>
  <si>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</si>
  <si>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</si>
  <si>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</si>
  <si>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</si>
  <si>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</si>
  <si>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</si>
  <si>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</si>
  <si>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</si>
  <si>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</si>
  <si>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</si>
  <si>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</si>
  <si>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</si>
  <si>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</si>
  <si>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</si>
  <si>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</si>
  <si>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</si>
  <si>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</si>
  <si>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</si>
  <si>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</si>
  <si>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</si>
  <si>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</si>
  <si>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</si>
  <si>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</si>
  <si>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</si>
  <si>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</si>
  <si>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</si>
  <si>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</si>
  <si>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</si>
  <si>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</si>
  <si>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</si>
  <si>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</si>
  <si>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</si>
  <si>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</si>
  <si>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</si>
  <si>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</si>
  <si>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</si>
  <si>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</si>
  <si>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</si>
  <si>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</si>
  <si>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</si>
  <si>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</si>
  <si>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</si>
  <si>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</si>
  <si>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</si>
  <si>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</si>
  <si>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</si>
  <si>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</si>
  <si>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</si>
  <si>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</si>
  <si>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</si>
  <si>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</si>
  <si>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</si>
  <si>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</si>
  <si>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</si>
  <si>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</si>
  <si>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</si>
  <si>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</si>
  <si>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</si>
  <si>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</si>
  <si>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</si>
  <si>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</si>
  <si>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</si>
  <si>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</si>
  <si>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</si>
  <si>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</si>
  <si>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</si>
  <si>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</si>
  <si>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</si>
  <si>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</si>
  <si>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</si>
  <si>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</si>
  <si>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</si>
  <si>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</si>
  <si>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</si>
  <si>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</si>
  <si>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</si>
  <si>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</si>
  <si>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</si>
  <si>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</si>
  <si>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</si>
  <si>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</si>
  <si>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</si>
  <si>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</si>
  <si>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</si>
  <si>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</si>
  <si>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</si>
  <si>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</si>
  <si>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</si>
  <si>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</si>
  <si>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</si>
  <si>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</si>
  <si>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</si>
  <si>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</si>
  <si>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</si>
  <si>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</si>
  <si>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</si>
  <si>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</si>
  <si>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</si>
  <si>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</si>
  <si>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</si>
  <si>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</si>
  <si>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</si>
  <si>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</si>
  <si>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</si>
  <si>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</si>
  <si>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</si>
  <si>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</si>
  <si>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</si>
  <si>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</si>
  <si>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</si>
  <si>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</si>
  <si>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</si>
  <si>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</si>
  <si>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</si>
  <si>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</si>
  <si>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</si>
  <si>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</si>
  <si>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</si>
  <si>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</si>
  <si>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</si>
  <si>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</si>
  <si>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</si>
  <si>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</si>
  <si>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</si>
  <si>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</si>
  <si>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</si>
  <si>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</si>
  <si>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</si>
  <si>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</si>
  <si>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</si>
  <si>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</si>
  <si>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</si>
  <si>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</si>
  <si>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</si>
  <si>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</si>
  <si>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</si>
  <si>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</si>
  <si>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</si>
  <si>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</si>
  <si>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</si>
  <si>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</si>
  <si>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</si>
  <si>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</si>
  <si>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</si>
  <si>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</si>
  <si>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</si>
  <si>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</si>
  <si>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</si>
  <si>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</si>
  <si>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</si>
  <si>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</si>
  <si>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</si>
  <si>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</si>
  <si>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</si>
  <si>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</si>
  <si>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</si>
  <si>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</si>
  <si>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</si>
  <si>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</si>
  <si>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</si>
  <si>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</si>
  <si>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</si>
  <si>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</si>
  <si>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</si>
  <si>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</si>
  <si>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</si>
  <si>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</si>
  <si>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</si>
  <si>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</si>
  <si>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</si>
  <si>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</si>
  <si>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</si>
  <si>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</si>
  <si>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</si>
  <si>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</si>
  <si>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</si>
  <si>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</si>
  <si>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</si>
  <si>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</si>
  <si>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</si>
  <si>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</si>
  <si>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</si>
  <si>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</si>
  <si>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</si>
  <si>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</si>
  <si>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</si>
  <si>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</si>
  <si>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</si>
  <si>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</si>
  <si>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</si>
  <si>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</si>
  <si>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</si>
  <si>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</si>
  <si>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</si>
  <si>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</si>
  <si>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</si>
  <si>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</si>
  <si>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</si>
  <si>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</si>
  <si>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</si>
  <si>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</si>
  <si>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</si>
  <si>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</si>
  <si>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</si>
  <si>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</si>
  <si>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</si>
  <si>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</si>
  <si>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</si>
  <si>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</si>
  <si>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</si>
  <si>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</si>
  <si>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</si>
  <si>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</si>
  <si>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</si>
  <si>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</si>
  <si>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</si>
  <si>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</si>
  <si>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</si>
  <si>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</si>
  <si>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</si>
  <si>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</si>
  <si>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</si>
  <si>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</si>
  <si>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</si>
  <si>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</si>
  <si>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</si>
  <si>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</si>
  <si>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</si>
  <si>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</si>
  <si>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</si>
  <si>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</si>
  <si>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</si>
  <si>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</si>
  <si>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</si>
  <si>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</si>
  <si>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</si>
  <si>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</si>
  <si>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</si>
  <si>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</si>
  <si>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</si>
  <si>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</si>
  <si>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</si>
  <si>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</si>
  <si>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</si>
  <si>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</si>
  <si>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</si>
  <si>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</si>
  <si>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</si>
  <si>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</si>
  <si>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</si>
  <si>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</si>
  <si>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</si>
  <si>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</si>
  <si>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</si>
  <si>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</si>
  <si>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</si>
  <si>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</si>
  <si>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</si>
  <si>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</si>
  <si>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</si>
  <si>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</si>
  <si>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</si>
  <si>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</si>
  <si>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</si>
  <si>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</si>
  <si>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</si>
  <si>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</si>
  <si>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</si>
  <si>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</si>
  <si>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</si>
  <si>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</si>
  <si>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</si>
  <si>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</si>
  <si>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</si>
  <si>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</si>
  <si>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</si>
  <si>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</si>
  <si>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</si>
  <si>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</si>
  <si>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</si>
  <si>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</si>
  <si>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</si>
  <si>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</si>
  <si>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</si>
  <si>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</si>
  <si>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</si>
  <si>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</si>
  <si>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</si>
  <si>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</si>
  <si>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</si>
  <si>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</si>
  <si>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</si>
  <si>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</si>
  <si>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</si>
  <si>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</si>
  <si>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</si>
  <si>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</si>
  <si>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</si>
  <si>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</si>
  <si>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</si>
  <si>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</si>
  <si>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</si>
  <si>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</si>
  <si>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</si>
  <si>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</si>
  <si>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</si>
  <si>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</si>
  <si>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</si>
  <si>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</si>
  <si>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</si>
  <si>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</si>
  <si>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</si>
  <si>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</si>
  <si>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</si>
  <si>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</si>
  <si>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</si>
  <si>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</si>
  <si>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</si>
  <si>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</si>
  <si>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</si>
  <si>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</si>
  <si>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</si>
  <si>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</si>
  <si>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</si>
  <si>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</si>
  <si>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</si>
  <si>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</si>
  <si>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</si>
  <si>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</si>
  <si>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</si>
  <si>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</si>
  <si>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</si>
  <si>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</si>
  <si>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</si>
  <si>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</si>
  <si>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</si>
  <si>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</si>
  <si>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</si>
  <si>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</si>
  <si>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</si>
  <si>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</si>
  <si>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</si>
  <si>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</si>
  <si>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</si>
  <si>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</si>
  <si>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</si>
  <si>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</si>
  <si>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</si>
  <si>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</si>
  <si>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</si>
  <si>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</si>
  <si>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</si>
  <si>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</si>
  <si>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</si>
  <si>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</si>
  <si>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</si>
  <si>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</si>
  <si>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</si>
  <si>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</si>
  <si>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</si>
  <si>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</si>
  <si>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</si>
  <si>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</si>
  <si>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</si>
  <si>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</si>
  <si>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</si>
  <si>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</si>
  <si>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</si>
  <si>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</si>
  <si>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</si>
  <si>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</si>
  <si>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</si>
  <si>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</si>
  <si>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</si>
  <si>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</si>
  <si>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</si>
  <si>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</si>
  <si>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</si>
  <si>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</si>
  <si>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</si>
  <si>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</si>
  <si>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</si>
  <si>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</si>
  <si>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</si>
  <si>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</si>
  <si>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</si>
  <si>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</si>
  <si>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</si>
  <si>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</si>
  <si>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</si>
  <si>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</si>
  <si>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</si>
  <si>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</si>
  <si>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</si>
  <si>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</si>
  <si>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</si>
  <si>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</si>
  <si>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</si>
  <si>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</si>
  <si>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</si>
  <si>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</si>
  <si>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</si>
  <si>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</si>
  <si>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</si>
  <si>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</si>
  <si>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</si>
  <si>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</si>
  <si>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</si>
  <si>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</si>
  <si>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</si>
  <si>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</si>
  <si>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</si>
  <si>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</si>
  <si>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</si>
  <si>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</si>
  <si>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</si>
  <si>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</si>
  <si>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</si>
  <si>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</si>
  <si>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</si>
  <si>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</si>
  <si>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</si>
  <si>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</si>
  <si>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</si>
  <si>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</si>
  <si>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</si>
  <si>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</si>
  <si>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</si>
  <si>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</si>
  <si>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</si>
  <si>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</si>
  <si>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</si>
  <si>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</si>
  <si>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</si>
  <si>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</si>
  <si>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</si>
  <si>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</si>
  <si>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</si>
  <si>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</si>
  <si>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</si>
  <si>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</si>
  <si>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</si>
  <si>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</si>
  <si>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</si>
  <si>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</si>
  <si>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</si>
  <si>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</si>
  <si>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</si>
  <si>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</si>
  <si>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</si>
  <si>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</si>
  <si>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</si>
  <si>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</si>
  <si>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</si>
  <si>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</si>
  <si>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</si>
  <si>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</si>
  <si>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</si>
  <si>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</si>
  <si>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</si>
  <si>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</si>
  <si>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</si>
  <si>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</si>
  <si>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</si>
  <si>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</si>
  <si>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</si>
  <si>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</si>
  <si>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</si>
  <si>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</si>
  <si>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</si>
  <si>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</si>
  <si>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</si>
  <si>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</si>
  <si>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</si>
  <si>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</si>
  <si>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</si>
  <si>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</si>
  <si>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</si>
  <si>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</si>
  <si>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</si>
  <si>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</si>
  <si>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</si>
  <si>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</si>
  <si>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</si>
  <si>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</si>
  <si>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</si>
  <si>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</si>
  <si>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</si>
  <si>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</si>
  <si>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</si>
  <si>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</si>
  <si>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</si>
  <si>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</si>
  <si>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</si>
  <si>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</si>
  <si>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</si>
  <si>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</si>
  <si>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</si>
  <si>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</si>
  <si>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</si>
  <si>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</si>
  <si>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</si>
  <si>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</si>
  <si>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</si>
  <si>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</si>
  <si>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</si>
  <si>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</si>
  <si>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</si>
  <si>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</si>
  <si>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</si>
  <si>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</si>
  <si>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</si>
  <si>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</si>
  <si>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</si>
  <si>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</si>
  <si>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</si>
  <si>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</si>
  <si>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</si>
  <si>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</si>
  <si>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</si>
  <si>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</si>
  <si>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</si>
  <si>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</si>
  <si>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</si>
  <si>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</si>
  <si>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</si>
  <si>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</si>
  <si>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</si>
  <si>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</si>
  <si>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</si>
  <si>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</si>
  <si>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</si>
  <si>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</si>
  <si>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</si>
  <si>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</si>
  <si>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</si>
  <si>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</si>
  <si>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</si>
  <si>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</si>
  <si>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</si>
  <si>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</si>
  <si>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</si>
  <si>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</si>
  <si>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</si>
  <si>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</si>
  <si>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</si>
  <si>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</si>
  <si>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</si>
  <si>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</si>
  <si>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</si>
  <si>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</si>
  <si>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</si>
  <si>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</si>
  <si>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</si>
  <si>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</si>
  <si>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</si>
  <si>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</si>
  <si>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</si>
  <si>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</si>
  <si>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</si>
  <si>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</si>
  <si>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</si>
  <si>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</si>
  <si>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</si>
  <si>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</si>
  <si>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</si>
  <si>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</si>
  <si>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</si>
  <si>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</si>
  <si>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</si>
  <si>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</si>
  <si>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</si>
  <si>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</si>
  <si>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</si>
  <si>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</si>
  <si>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</si>
  <si>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</si>
  <si>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</si>
  <si>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</si>
  <si>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</si>
  <si>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</si>
  <si>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</si>
  <si>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</si>
  <si>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</si>
  <si>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</si>
  <si>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</si>
  <si>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</si>
  <si>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</si>
  <si>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</si>
  <si>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</si>
  <si>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</si>
  <si>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</si>
  <si>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</si>
  <si>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</si>
  <si>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</si>
  <si>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</si>
  <si>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</si>
  <si>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</si>
  <si>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</si>
  <si>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</si>
  <si>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</si>
  <si>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</si>
  <si>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</si>
  <si>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</si>
  <si>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</si>
  <si>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</si>
  <si>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</si>
  <si>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</si>
  <si>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</si>
  <si>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</si>
  <si>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</si>
  <si>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</si>
  <si>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</si>
  <si>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</si>
  <si>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</si>
  <si>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</si>
  <si>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</si>
  <si>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</si>
  <si>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</si>
  <si>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</si>
  <si>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</si>
  <si>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</si>
  <si>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</si>
  <si>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</si>
  <si>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</si>
  <si>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</si>
  <si>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</si>
  <si>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</si>
  <si>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</si>
  <si>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</si>
  <si>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</si>
  <si>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</si>
  <si>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</si>
  <si>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</si>
  <si>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</si>
  <si>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</si>
  <si>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</si>
  <si>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</si>
  <si>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</si>
  <si>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</si>
  <si>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</si>
  <si>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</si>
  <si>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</si>
  <si>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</si>
  <si>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</si>
  <si>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</si>
  <si>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</si>
  <si>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</si>
  <si>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</si>
  <si>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</si>
  <si>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</si>
  <si>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</si>
  <si>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</si>
  <si>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</si>
  <si>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</si>
  <si>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</si>
  <si>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</si>
  <si>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</si>
  <si>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</si>
  <si>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</si>
  <si>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</si>
  <si>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</si>
  <si>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</si>
  <si>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</si>
  <si>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</si>
  <si>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</si>
  <si>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</si>
  <si>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</si>
  <si>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</si>
  <si>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</si>
  <si>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</si>
  <si>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</si>
  <si>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</si>
  <si>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</si>
  <si>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</si>
  <si>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</si>
  <si>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</si>
  <si>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</si>
  <si>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</si>
  <si>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</si>
  <si>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</si>
  <si>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</si>
  <si>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</si>
  <si>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</si>
  <si>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</si>
  <si>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</si>
  <si>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</si>
  <si>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</si>
  <si>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</si>
  <si>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</si>
  <si>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</si>
  <si>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</si>
  <si>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</si>
  <si>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</si>
  <si>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</si>
  <si>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</si>
  <si>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</si>
  <si>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</si>
  <si>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</si>
  <si>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</si>
  <si>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</si>
  <si>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</si>
  <si>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</si>
  <si>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</si>
  <si>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</si>
  <si>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</si>
  <si>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</si>
  <si>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</si>
  <si>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</si>
  <si>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</si>
  <si>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</si>
  <si>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</si>
  <si>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</si>
  <si>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</si>
  <si>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</si>
  <si>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</si>
  <si>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</si>
  <si>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</si>
  <si>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</si>
  <si>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</si>
  <si>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</si>
  <si>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</si>
  <si>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</si>
  <si>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</si>
  <si>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</si>
  <si>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</si>
  <si>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</si>
  <si>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</si>
  <si>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</si>
  <si>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</si>
  <si>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</si>
  <si>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</si>
  <si>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</si>
  <si>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</si>
  <si>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</si>
  <si>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</si>
  <si>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</si>
  <si>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</si>
  <si>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</si>
  <si>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</si>
  <si>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</si>
  <si>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</si>
  <si>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</si>
  <si>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</si>
  <si>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</si>
  <si>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</si>
  <si>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</si>
  <si>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</si>
  <si>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</si>
  <si>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</si>
  <si>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</si>
  <si>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</si>
  <si>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</si>
  <si>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</si>
  <si>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</si>
  <si>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</si>
  <si>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</si>
  <si>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</si>
  <si>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</si>
  <si>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</si>
  <si>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</si>
  <si>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</si>
  <si>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</si>
  <si>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</si>
  <si>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</si>
  <si>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</si>
  <si>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</si>
  <si>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</si>
  <si>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</si>
  <si>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</si>
  <si>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</si>
  <si>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</si>
  <si>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</si>
  <si>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</si>
  <si>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</si>
  <si>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</si>
  <si>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</si>
  <si>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</si>
  <si>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</si>
  <si>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</si>
  <si>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</si>
  <si>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</si>
  <si>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</si>
  <si>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</si>
  <si>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</si>
  <si>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</si>
  <si>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</si>
  <si>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</si>
  <si>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</si>
  <si>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</si>
  <si>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</si>
  <si>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</si>
  <si>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</si>
  <si>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</si>
  <si>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</si>
  <si>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</si>
  <si>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</si>
  <si>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</si>
  <si>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</si>
  <si>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</si>
  <si>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</si>
  <si>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</si>
  <si>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</si>
  <si>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</si>
  <si>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</si>
  <si>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</si>
  <si>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</si>
  <si>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</si>
  <si>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</si>
  <si>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</si>
  <si>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</si>
  <si>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</si>
  <si>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</si>
  <si>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</si>
  <si>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</si>
  <si>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</si>
  <si>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</si>
  <si>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</si>
  <si>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</si>
  <si>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</si>
  <si>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</si>
  <si>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</si>
  <si>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</si>
  <si>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</si>
  <si>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</si>
  <si>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</si>
  <si>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</si>
  <si>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</si>
  <si>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</si>
  <si>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</si>
  <si>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</si>
  <si>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</si>
  <si>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</si>
  <si>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</si>
  <si>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</si>
  <si>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</si>
  <si>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</si>
  <si>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</si>
  <si>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</si>
  <si>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</si>
  <si>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</si>
  <si>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</si>
  <si>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</si>
  <si>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</si>
  <si>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</si>
  <si>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</si>
  <si>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</si>
  <si>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</si>
  <si>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</si>
  <si>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</si>
  <si>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</si>
  <si>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</si>
  <si>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</si>
  <si>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</si>
  <si>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</si>
  <si>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</si>
  <si>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</si>
  <si>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</si>
  <si>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</si>
  <si>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</si>
  <si>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</si>
  <si>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</si>
  <si>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</si>
  <si>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</si>
  <si>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</si>
  <si>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</si>
  <si>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</si>
  <si>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</si>
  <si>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</si>
  <si>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</si>
  <si>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</si>
  <si>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</si>
  <si>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</si>
  <si>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</si>
  <si>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</si>
  <si>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</si>
  <si>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</si>
  <si>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</si>
  <si>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</si>
  <si>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</si>
  <si>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</si>
  <si>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</si>
  <si>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</si>
  <si>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</si>
  <si>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</si>
  <si>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</si>
  <si>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</si>
  <si>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</si>
  <si>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</si>
  <si>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</si>
  <si>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</si>
  <si>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</si>
  <si>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</si>
  <si>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</si>
  <si>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</si>
  <si>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</si>
  <si>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</si>
  <si>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</si>
  <si>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</si>
  <si>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</si>
  <si>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</si>
  <si>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</si>
  <si>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</si>
  <si>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</si>
  <si>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</si>
  <si>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</si>
  <si>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</si>
  <si>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</si>
  <si>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</si>
  <si>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</si>
  <si>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</si>
  <si>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</si>
  <si>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</si>
  <si>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</si>
  <si>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</si>
  <si>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</si>
  <si>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</si>
  <si>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</si>
  <si>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</si>
  <si>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</si>
  <si>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</si>
  <si>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</si>
  <si>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</si>
  <si>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</si>
  <si>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</si>
  <si>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</si>
  <si>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</si>
  <si>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</si>
  <si>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</si>
  <si>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</si>
  <si>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</si>
  <si>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</si>
  <si>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</si>
  <si>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</si>
  <si>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</si>
  <si>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</si>
  <si>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</si>
  <si>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</si>
  <si>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</si>
  <si>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</si>
  <si>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</si>
  <si>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</si>
  <si>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</si>
  <si>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</si>
  <si>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</si>
  <si>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</si>
  <si>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</si>
  <si>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</si>
  <si>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</si>
  <si>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</si>
  <si>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</si>
  <si>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</si>
  <si>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</si>
  <si>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</si>
  <si>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</si>
  <si>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</si>
  <si>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</si>
  <si>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</si>
  <si>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</si>
  <si>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</si>
  <si>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</si>
  <si>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</si>
  <si>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</si>
  <si>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</si>
  <si>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</si>
  <si>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</si>
  <si>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</si>
  <si>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</si>
  <si>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</si>
  <si>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</si>
  <si>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</si>
  <si>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</si>
  <si>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</si>
  <si>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</si>
  <si>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</si>
  <si>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</si>
  <si>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</si>
  <si>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</si>
  <si>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</si>
  <si>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</si>
  <si>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</si>
  <si>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</si>
  <si>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</si>
  <si>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</si>
  <si>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</si>
  <si>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</si>
  <si>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</si>
  <si>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</si>
  <si>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</si>
  <si>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</si>
  <si>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</si>
  <si>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</si>
  <si>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</si>
  <si>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</si>
  <si>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</si>
  <si>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</si>
  <si>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</si>
  <si>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</si>
  <si>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</si>
  <si>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</si>
  <si>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</si>
  <si>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</si>
  <si>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</si>
  <si>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</si>
  <si>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</si>
  <si>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</si>
  <si>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</si>
  <si>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</si>
  <si>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</si>
  <si>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</si>
  <si>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</si>
  <si>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</si>
  <si>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</si>
  <si>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</si>
  <si>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</si>
  <si>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</si>
  <si>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</si>
  <si>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</si>
  <si>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</si>
  <si>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</si>
  <si>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</si>
  <si>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</si>
  <si>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</si>
  <si>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</si>
  <si>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</si>
  <si>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</si>
  <si>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</si>
  <si>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</si>
  <si>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</si>
  <si>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</si>
  <si>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</si>
  <si>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</si>
  <si>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</si>
  <si>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</si>
  <si>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</si>
  <si>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</si>
  <si>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</si>
  <si>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</si>
  <si>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</si>
  <si>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</si>
  <si>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</si>
  <si>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</si>
  <si>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</si>
  <si>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</si>
  <si>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</si>
  <si>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</si>
  <si>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</si>
  <si>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</si>
  <si>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</si>
  <si>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</si>
  <si>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</si>
  <si>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</si>
  <si>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</si>
  <si>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</si>
  <si>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</si>
  <si>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</si>
  <si>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</si>
  <si>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</si>
  <si>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</si>
  <si>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</si>
  <si>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</si>
  <si>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</si>
  <si>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</si>
  <si>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</si>
  <si>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</si>
  <si>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</si>
  <si>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</si>
  <si>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</si>
  <si>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</si>
  <si>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</si>
  <si>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</si>
  <si>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</si>
  <si>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</si>
  <si>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</si>
  <si>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</si>
  <si>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</si>
  <si>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</si>
  <si>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</si>
  <si>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</si>
  <si>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</si>
  <si>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</si>
  <si>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</si>
  <si>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</si>
  <si>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</si>
  <si>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</si>
  <si>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</si>
  <si>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</si>
  <si>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</si>
  <si>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</si>
  <si>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</si>
  <si>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</si>
  <si>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</si>
  <si>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</si>
  <si>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</si>
  <si>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</si>
  <si>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</si>
  <si>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</si>
  <si>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</si>
  <si>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</si>
  <si>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</si>
  <si>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</si>
  <si>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</si>
  <si>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</si>
  <si>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</si>
  <si>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</si>
  <si>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</si>
  <si>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</si>
  <si>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</si>
  <si>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</si>
  <si>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</si>
  <si>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</si>
  <si>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</si>
  <si>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</si>
  <si>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</si>
  <si>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</si>
  <si>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</si>
  <si>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</si>
  <si>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</si>
  <si>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</si>
  <si>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</si>
  <si>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</si>
  <si>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</si>
  <si>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</si>
  <si>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</si>
  <si>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</si>
  <si>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</si>
  <si>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</si>
  <si>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</si>
  <si>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</si>
  <si>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</si>
  <si>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</si>
  <si>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</si>
  <si>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</si>
  <si>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</si>
  <si>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</si>
  <si>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</si>
  <si>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</si>
  <si>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</si>
  <si>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</si>
  <si>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</si>
  <si>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</si>
  <si>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</si>
  <si>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</si>
  <si>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</si>
  <si>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</si>
  <si>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</si>
  <si>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</si>
  <si>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</si>
  <si>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</si>
  <si>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</si>
  <si>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</si>
  <si>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</si>
  <si>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</si>
  <si>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</si>
  <si>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</si>
  <si>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</si>
  <si>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</si>
  <si>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</si>
  <si>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</si>
  <si>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</si>
  <si>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</si>
  <si>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</si>
  <si>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</si>
  <si>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</si>
  <si>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</si>
  <si>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</si>
  <si>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</si>
  <si>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</si>
  <si>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</si>
  <si>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</si>
  <si>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</si>
  <si>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</si>
  <si>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</si>
  <si>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</si>
  <si>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</si>
  <si>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</si>
  <si>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</si>
  <si>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</si>
  <si>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</si>
  <si>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</si>
  <si>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</si>
  <si>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</si>
  <si>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</si>
  <si>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</si>
  <si>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</si>
  <si>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</si>
  <si>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</si>
  <si>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</si>
  <si>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</si>
  <si>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</si>
  <si>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</si>
  <si>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</si>
  <si>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</si>
  <si>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</si>
  <si>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</si>
  <si>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</si>
  <si>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</si>
  <si>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</si>
  <si>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</si>
  <si>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</si>
  <si>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</si>
  <si>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</si>
  <si>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</si>
  <si>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</si>
  <si>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</si>
  <si>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</si>
  <si>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</si>
  <si>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</si>
  <si>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</si>
  <si>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</si>
  <si>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</si>
  <si>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</si>
  <si>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</si>
  <si>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</si>
  <si>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</si>
  <si>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</si>
  <si>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</si>
  <si>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</si>
  <si>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</si>
  <si>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</si>
  <si>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</si>
  <si>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</si>
  <si>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</si>
  <si>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</si>
  <si>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</si>
  <si>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</si>
  <si>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</si>
  <si>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</si>
  <si>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</si>
  <si>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</si>
  <si>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</si>
  <si>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</si>
  <si>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</si>
  <si>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</si>
  <si>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</si>
  <si>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</si>
  <si>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</si>
  <si>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</si>
  <si>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</si>
  <si>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</si>
  <si>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</si>
  <si>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</si>
  <si>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</si>
  <si>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</si>
  <si>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</si>
  <si>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</si>
  <si>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</si>
  <si>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</si>
  <si>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</si>
  <si>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</si>
  <si>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</si>
  <si>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</si>
  <si>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</si>
  <si>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</si>
  <si>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</si>
  <si>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</si>
  <si>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</si>
  <si>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</si>
  <si>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</si>
  <si>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</si>
  <si>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</si>
  <si>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</si>
  <si>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</si>
  <si>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</si>
  <si>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</si>
  <si>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</si>
  <si>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</si>
  <si>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</si>
  <si>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</si>
  <si>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</si>
  <si>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</si>
  <si>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</si>
  <si>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</si>
  <si>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</si>
  <si>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</si>
  <si>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</si>
  <si>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</si>
  <si>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</si>
  <si>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</si>
  <si>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</si>
  <si>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</si>
  <si>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</si>
  <si>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</si>
  <si>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</si>
  <si>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</si>
  <si>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</si>
  <si>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</si>
  <si>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</si>
  <si>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</si>
  <si>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</si>
  <si>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</si>
  <si>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</si>
  <si>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</si>
  <si>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</si>
  <si>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</si>
  <si>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</si>
  <si>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</si>
  <si>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</si>
  <si>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</si>
  <si>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</si>
  <si>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</si>
  <si>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</si>
  <si>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</si>
  <si>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</si>
  <si>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</si>
  <si>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</si>
  <si>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</si>
  <si>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</si>
  <si>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</si>
  <si>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</si>
  <si>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</si>
  <si>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</si>
  <si>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</si>
  <si>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</si>
  <si>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</si>
  <si>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</si>
  <si>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</si>
  <si>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</si>
  <si>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</si>
  <si>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</si>
  <si>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</si>
  <si>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</si>
  <si>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</si>
  <si>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</si>
  <si>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</si>
  <si>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</si>
  <si>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</si>
  <si>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</si>
  <si>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</si>
  <si>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</si>
  <si>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</si>
  <si>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</si>
  <si>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</si>
  <si>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</si>
  <si>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</si>
  <si>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</si>
  <si>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</si>
  <si>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</si>
  <si>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</si>
  <si>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</si>
  <si>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</si>
  <si>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</si>
  <si>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</si>
  <si>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</si>
  <si>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</si>
  <si>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</si>
  <si>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</si>
  <si>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</si>
  <si>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</si>
  <si>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</si>
  <si>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</si>
  <si>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</si>
  <si>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</si>
  <si>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</si>
  <si>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</si>
  <si>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</si>
  <si>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</si>
  <si>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</si>
  <si>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</si>
  <si>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</si>
  <si>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</si>
  <si>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</si>
  <si>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</si>
  <si>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</si>
  <si>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</si>
  <si>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</si>
  <si>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</si>
  <si>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</si>
  <si>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</si>
  <si>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</si>
  <si>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</si>
  <si>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</si>
  <si>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</si>
  <si>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</si>
  <si>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</si>
  <si>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</si>
  <si>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</si>
  <si>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</si>
  <si>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</si>
  <si>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</si>
  <si>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</si>
  <si>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</si>
  <si>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</si>
  <si>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</si>
  <si>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</si>
  <si>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</si>
  <si>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</si>
  <si>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</si>
  <si>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</si>
  <si>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</si>
  <si>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</si>
  <si>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</si>
  <si>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</si>
  <si>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</si>
  <si>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</si>
  <si>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</si>
  <si>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</si>
  <si>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</si>
  <si>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</si>
  <si>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</si>
  <si>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</si>
  <si>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</si>
  <si>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</si>
  <si>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</si>
  <si>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</si>
  <si>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</si>
  <si>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</si>
  <si>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</si>
  <si>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</si>
  <si>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</si>
  <si>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</si>
  <si>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</si>
  <si>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</si>
  <si>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</si>
  <si>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</si>
  <si>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</si>
  <si>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</si>
  <si>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</si>
  <si>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</si>
  <si>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</si>
  <si>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</si>
  <si>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</si>
  <si>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</si>
  <si>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</si>
  <si>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</si>
  <si>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</si>
  <si>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</si>
  <si>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</si>
  <si>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</si>
  <si>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</si>
  <si>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</si>
  <si>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</si>
  <si>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</si>
  <si>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</si>
  <si>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</si>
  <si>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</si>
  <si>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</si>
  <si>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</si>
  <si>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</si>
  <si>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</si>
  <si>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</si>
  <si>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</si>
  <si>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</si>
  <si>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</si>
  <si>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</si>
  <si>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</si>
  <si>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</si>
  <si>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</si>
  <si>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</si>
  <si>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</si>
  <si>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</si>
  <si>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</si>
  <si>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</si>
  <si>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</si>
  <si>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</si>
  <si>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</si>
  <si>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</si>
  <si>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</si>
  <si>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</si>
  <si>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</si>
  <si>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</si>
  <si>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</si>
  <si>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</si>
  <si>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</si>
  <si>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</si>
  <si>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</si>
  <si>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</si>
  <si>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</si>
  <si>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</si>
  <si>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</si>
  <si>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</si>
  <si>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</si>
  <si>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</si>
  <si>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</si>
  <si>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</si>
  <si>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</si>
  <si>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</si>
  <si>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</si>
  <si>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</si>
  <si>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</si>
  <si>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</si>
  <si>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</si>
  <si>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</si>
  <si>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</si>
  <si>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</si>
  <si>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</si>
  <si>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</si>
  <si>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</si>
  <si>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</si>
  <si>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</si>
  <si>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</si>
  <si>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</si>
  <si>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</si>
  <si>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</si>
  <si>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</si>
  <si>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</si>
  <si>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</si>
  <si>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</si>
  <si>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</si>
  <si>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</si>
  <si>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</si>
  <si>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</si>
  <si>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</si>
  <si>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</si>
  <si>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</si>
  <si>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</si>
  <si>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</si>
  <si>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</si>
  <si>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</si>
  <si>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</si>
  <si>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</si>
  <si>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</si>
  <si>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</si>
  <si>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</si>
  <si>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</si>
  <si>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</si>
  <si>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</si>
  <si>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</si>
  <si>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</si>
  <si>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</si>
  <si>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</si>
  <si>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</si>
  <si>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</si>
  <si>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</si>
  <si>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</si>
  <si>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</si>
  <si>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</si>
  <si>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</si>
  <si>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</si>
  <si>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</si>
  <si>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</si>
  <si>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</si>
  <si>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</si>
  <si>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</si>
  <si>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</si>
  <si>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</si>
  <si>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</si>
  <si>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</si>
  <si>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</si>
  <si>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</si>
  <si>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</si>
  <si>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</si>
  <si>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</si>
  <si>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</si>
  <si>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</si>
  <si>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</si>
  <si>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</si>
  <si>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</si>
  <si>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</si>
  <si>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</si>
  <si>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</si>
  <si>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</si>
  <si>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</si>
  <si>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</si>
  <si>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</si>
  <si>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</si>
  <si>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</si>
  <si>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</si>
  <si>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</si>
  <si>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</si>
  <si>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</si>
  <si>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</si>
  <si>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</si>
  <si>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</si>
  <si>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</si>
  <si>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</si>
  <si>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</si>
  <si>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</si>
  <si>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</si>
  <si>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</si>
  <si>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</si>
  <si>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</si>
  <si>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</si>
  <si>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</si>
  <si>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</si>
  <si>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</si>
  <si>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</si>
  <si>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</si>
  <si>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</si>
  <si>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</si>
  <si>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</si>
  <si>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</si>
  <si>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</si>
  <si>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</si>
  <si>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</si>
  <si>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</si>
  <si>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</si>
  <si>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</si>
  <si>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</si>
  <si>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</si>
  <si>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</si>
  <si>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</si>
  <si>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</si>
  <si>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</si>
  <si>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</si>
  <si>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</si>
  <si>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</si>
  <si>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</si>
  <si>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</si>
  <si>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</si>
  <si>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</si>
  <si>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</si>
  <si>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</si>
  <si>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</si>
  <si>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</si>
  <si>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</si>
  <si>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</si>
  <si>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</si>
  <si>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</si>
  <si>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</si>
  <si>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</si>
  <si>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</si>
  <si>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</si>
  <si>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</si>
  <si>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</si>
  <si>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</si>
  <si>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</si>
  <si>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</si>
  <si>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</si>
  <si>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</si>
  <si>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</si>
  <si>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</si>
  <si>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</si>
  <si>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</si>
  <si>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</si>
  <si>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</si>
  <si>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</si>
  <si>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</si>
  <si>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</si>
  <si>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</si>
  <si>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</si>
  <si>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</si>
  <si>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</si>
  <si>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</si>
  <si>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</si>
  <si>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</si>
  <si>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</si>
  <si>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</si>
  <si>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</si>
  <si>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</si>
  <si>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</si>
  <si>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</si>
  <si>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</si>
  <si>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</si>
  <si>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</si>
  <si>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</si>
  <si>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</si>
  <si>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</si>
  <si>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</si>
  <si>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</si>
  <si>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</si>
  <si>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</si>
  <si>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</si>
  <si>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</si>
  <si>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</si>
  <si>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</si>
  <si>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</si>
  <si>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</si>
  <si>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</si>
  <si>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</si>
  <si>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</si>
  <si>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</si>
  <si>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</si>
  <si>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</si>
  <si>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</si>
  <si>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</si>
  <si>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</si>
  <si>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</si>
  <si>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</si>
  <si>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</si>
  <si>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</si>
  <si>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</si>
  <si>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</si>
  <si>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</si>
  <si>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</si>
  <si>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</si>
  <si>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</si>
  <si>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</si>
  <si>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</si>
  <si>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</si>
  <si>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</si>
  <si>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</si>
  <si>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</si>
  <si>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</si>
  <si>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</si>
  <si>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</si>
  <si>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</si>
  <si>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</si>
  <si>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</si>
  <si>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</si>
  <si>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</si>
  <si>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</si>
  <si>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</si>
  <si>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</si>
  <si>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</si>
  <si>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</si>
  <si>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</si>
  <si>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</si>
  <si>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</si>
  <si>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</si>
  <si>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</si>
  <si>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</si>
  <si>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</si>
  <si>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</si>
  <si>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</si>
  <si>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</si>
  <si>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</si>
  <si>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</si>
  <si>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</si>
  <si>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</si>
  <si>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</si>
  <si>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</si>
  <si>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</si>
  <si>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</si>
  <si>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</si>
  <si>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</si>
  <si>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</si>
  <si>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</si>
  <si>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</si>
  <si>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</si>
  <si>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</si>
  <si>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</si>
  <si>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</si>
  <si>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</si>
  <si>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</si>
  <si>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</si>
  <si>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</si>
  <si>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</si>
  <si>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</si>
  <si>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</si>
  <si>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</si>
  <si>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</si>
  <si>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</si>
  <si>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</si>
  <si>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</si>
  <si>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</si>
  <si>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</si>
  <si>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</si>
  <si>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</si>
  <si>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</si>
  <si>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</si>
  <si>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</si>
  <si>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</si>
  <si>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</si>
  <si>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</si>
  <si>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</si>
  <si>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</si>
  <si>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</si>
  <si>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</si>
  <si>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</si>
  <si>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</si>
  <si>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</si>
  <si>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</si>
  <si>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</si>
  <si>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</si>
  <si>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</si>
  <si>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</si>
  <si>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</si>
  <si>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</si>
  <si>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</si>
  <si>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</si>
  <si>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</si>
  <si>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</si>
  <si>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</si>
  <si>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</si>
  <si>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</si>
  <si>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</si>
  <si>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</si>
  <si>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</si>
  <si>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</si>
  <si>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</si>
  <si>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</si>
  <si>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</si>
  <si>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</si>
  <si>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</si>
  <si>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</si>
  <si>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</si>
  <si>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</si>
  <si>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</si>
  <si>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</si>
  <si>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</si>
  <si>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</si>
  <si>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</si>
  <si>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</si>
  <si>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</si>
  <si>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</si>
  <si>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</si>
  <si>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</si>
  <si>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</si>
  <si>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</si>
  <si>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</si>
  <si>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</si>
  <si>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</si>
  <si>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</si>
  <si>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</si>
  <si>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</si>
  <si>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</si>
  <si>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</si>
  <si>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</si>
  <si>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</si>
  <si>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</si>
  <si>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</si>
  <si>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</si>
  <si>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</si>
  <si>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</si>
  <si>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</si>
  <si>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</si>
  <si>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</si>
  <si>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</si>
  <si>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</si>
  <si>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</si>
  <si>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</si>
  <si>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</si>
  <si>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</si>
  <si>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</si>
  <si>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</si>
  <si>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</si>
  <si>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</si>
  <si>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</si>
  <si>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</si>
  <si>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</si>
  <si>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</si>
  <si>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</si>
  <si>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</si>
  <si>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</si>
  <si>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</si>
  <si>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</si>
  <si>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</si>
  <si>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</si>
  <si>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</si>
  <si>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</si>
  <si>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</si>
  <si>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</si>
  <si>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</si>
  <si>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</si>
  <si>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</si>
  <si>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</si>
  <si>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</si>
  <si>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</si>
  <si>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</si>
  <si>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</si>
  <si>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</si>
  <si>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</si>
  <si>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</si>
  <si>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</si>
  <si>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</si>
  <si>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</si>
  <si>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</si>
  <si>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</si>
  <si>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</si>
  <si>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</si>
  <si>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</si>
  <si>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</si>
  <si>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</si>
  <si>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</si>
  <si>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</si>
  <si>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</si>
  <si>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</si>
  <si>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</si>
  <si>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</si>
  <si>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</si>
  <si>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</si>
  <si>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</si>
  <si>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</si>
  <si>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</si>
  <si>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</si>
  <si>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</si>
  <si>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</si>
  <si>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</si>
  <si>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</si>
  <si>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</si>
  <si>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</si>
  <si>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</si>
  <si>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</si>
  <si>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</si>
  <si>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</si>
  <si>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</si>
  <si>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</si>
  <si>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</si>
  <si>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</si>
  <si>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</si>
  <si>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</si>
  <si>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</si>
  <si>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</si>
  <si>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</si>
  <si>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</si>
  <si>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</si>
  <si>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</si>
  <si>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</si>
  <si>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</si>
  <si>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</si>
  <si>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</si>
  <si>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</si>
  <si>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</si>
  <si>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</si>
  <si>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</si>
  <si>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</si>
  <si>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</si>
  <si>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</si>
  <si>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</si>
  <si>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</si>
  <si>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</si>
  <si>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</si>
  <si>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</si>
  <si>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</si>
  <si>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</si>
  <si>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</si>
  <si>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</si>
  <si>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</si>
  <si>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</si>
  <si>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</si>
  <si>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</si>
  <si>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</si>
  <si>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</si>
  <si>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</si>
  <si>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</si>
  <si>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</si>
  <si>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</si>
  <si>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</si>
  <si>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</si>
  <si>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</si>
  <si>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</si>
  <si>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</si>
  <si>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</si>
  <si>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</si>
  <si>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</si>
  <si>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</si>
  <si>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</si>
  <si>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</si>
  <si>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</si>
  <si>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</si>
  <si>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</si>
  <si>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</si>
  <si>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</si>
  <si>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</si>
  <si>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</si>
  <si>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</si>
  <si>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</si>
  <si>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</si>
  <si>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</si>
  <si>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</si>
  <si>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</si>
  <si>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</si>
  <si>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</si>
  <si>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</si>
  <si>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</si>
  <si>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</si>
  <si>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</si>
  <si>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</si>
  <si>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</si>
  <si>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</si>
  <si>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</si>
  <si>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</si>
  <si>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</si>
  <si>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</si>
  <si>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</si>
  <si>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</si>
  <si>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</si>
  <si>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</si>
  <si>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</si>
  <si>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</si>
  <si>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</si>
  <si>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</si>
  <si>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</si>
  <si>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</si>
  <si>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</si>
  <si>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</si>
  <si>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</si>
  <si>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</si>
  <si>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</si>
  <si>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</si>
  <si>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</si>
  <si>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</si>
  <si>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</si>
  <si>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</si>
  <si>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</si>
  <si>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</si>
  <si>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</si>
  <si>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</si>
  <si>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</si>
  <si>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</si>
  <si>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</si>
  <si>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</si>
  <si>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</si>
  <si>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</si>
  <si>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</si>
  <si>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</si>
  <si>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</si>
  <si>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</si>
  <si>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</si>
  <si>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</si>
  <si>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</si>
  <si>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</si>
  <si>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</si>
  <si>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</si>
  <si>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</si>
  <si>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</si>
  <si>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</si>
  <si>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</si>
  <si>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</si>
  <si>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</si>
  <si>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</si>
  <si>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</si>
  <si>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</si>
  <si>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</si>
  <si>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</si>
  <si>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</si>
  <si>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</si>
  <si>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</si>
  <si>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</si>
  <si>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</si>
  <si>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</si>
  <si>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</si>
  <si>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</si>
  <si>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</si>
  <si>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</si>
  <si>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</si>
  <si>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</si>
  <si>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</si>
  <si>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</si>
  <si>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</si>
  <si>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</si>
  <si>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</si>
  <si>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</si>
  <si>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</si>
  <si>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</si>
  <si>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</si>
  <si>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</si>
  <si>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</si>
  <si>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</si>
  <si>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</si>
  <si>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</si>
  <si>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</si>
  <si>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</si>
  <si>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</si>
  <si>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</si>
  <si>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</si>
  <si>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</si>
  <si>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</si>
  <si>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</si>
  <si>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</si>
  <si>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</si>
  <si>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</si>
  <si>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</si>
  <si>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</si>
  <si>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</si>
  <si>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</si>
  <si>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</si>
  <si>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</si>
  <si>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</si>
  <si>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</si>
  <si>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</si>
  <si>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</si>
  <si>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</si>
  <si>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</si>
  <si>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</si>
  <si>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</si>
  <si>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</si>
  <si>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</si>
  <si>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</si>
  <si>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</si>
  <si>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</si>
  <si>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</si>
  <si>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</si>
  <si>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</si>
  <si>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</si>
  <si>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</si>
  <si>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</si>
  <si>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</si>
  <si>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</si>
  <si>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</si>
  <si>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</si>
  <si>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</si>
  <si>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</si>
  <si>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</si>
  <si>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</si>
  <si>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</si>
  <si>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</si>
  <si>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</si>
  <si>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</si>
  <si>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</si>
  <si>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</si>
  <si>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</si>
  <si>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</si>
  <si>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</si>
  <si>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</si>
  <si>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</si>
  <si>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</si>
  <si>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</si>
  <si>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</si>
  <si>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</si>
  <si>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</si>
  <si>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</si>
  <si>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</si>
  <si>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</si>
  <si>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</si>
  <si>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</si>
  <si>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</si>
  <si>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</si>
  <si>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</si>
  <si>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</si>
  <si>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</si>
  <si>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</si>
  <si>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</si>
  <si>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</si>
  <si>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</si>
  <si>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</si>
  <si>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</si>
  <si>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</si>
  <si>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</si>
  <si>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</si>
  <si>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</si>
  <si>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</si>
  <si>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</si>
  <si>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</si>
  <si>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</si>
  <si>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</si>
  <si>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</si>
  <si>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</si>
  <si>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</si>
  <si>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</si>
  <si>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</si>
  <si>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</si>
  <si>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</si>
  <si>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</si>
  <si>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</si>
  <si>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</si>
  <si>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</si>
  <si>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</si>
  <si>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</si>
  <si>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</si>
  <si>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</si>
  <si>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</si>
  <si>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</si>
  <si>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</si>
  <si>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</si>
  <si>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</si>
  <si>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</si>
  <si>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</si>
  <si>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</si>
  <si>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</si>
  <si>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</si>
  <si>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</si>
  <si>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</si>
  <si>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</si>
  <si>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</si>
  <si>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</si>
  <si>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</si>
  <si>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</si>
  <si>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</si>
  <si>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</si>
  <si>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</si>
  <si>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</si>
  <si>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</si>
  <si>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</si>
  <si>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</si>
  <si>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</si>
  <si>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</si>
  <si>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</si>
  <si>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</si>
  <si>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</si>
  <si>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</si>
  <si>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</si>
  <si>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</si>
  <si>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</si>
  <si>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</si>
  <si>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</si>
  <si>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</si>
  <si>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</si>
  <si>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</si>
  <si>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</si>
  <si>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</si>
  <si>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</si>
  <si>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</si>
  <si>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</si>
  <si>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</si>
  <si>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</si>
  <si>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</si>
  <si>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</si>
  <si>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</si>
  <si>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</si>
  <si>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</si>
  <si>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</si>
  <si>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</si>
  <si>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</si>
  <si>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</si>
  <si>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</si>
  <si>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</si>
  <si>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</si>
  <si>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</si>
  <si>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</si>
  <si>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</si>
  <si>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</si>
  <si>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</si>
  <si>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</si>
  <si>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</si>
  <si>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</si>
  <si>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</si>
  <si>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</si>
  <si>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</si>
  <si>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</si>
  <si>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</si>
  <si>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</si>
  <si>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</si>
  <si>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</si>
  <si>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</si>
  <si>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</si>
  <si>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</si>
  <si>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</si>
  <si>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</si>
  <si>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</si>
  <si>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</si>
  <si>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</si>
  <si>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</si>
  <si>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</si>
  <si>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</si>
  <si>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</si>
  <si>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</si>
  <si>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</si>
  <si>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</si>
  <si>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</si>
  <si>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</si>
  <si>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</si>
  <si>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</si>
  <si>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</si>
  <si>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</si>
  <si>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</si>
  <si>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</si>
  <si>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</si>
  <si>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</si>
  <si>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</si>
  <si>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</si>
  <si>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</si>
  <si>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</si>
  <si>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</si>
  <si>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</si>
  <si>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</si>
  <si>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</si>
  <si>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</si>
  <si>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</si>
  <si>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</si>
  <si>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</si>
  <si>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</si>
  <si>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</si>
  <si>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</si>
  <si>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</si>
  <si>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</si>
  <si>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</si>
  <si>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</si>
  <si>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</si>
  <si>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</si>
  <si>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</si>
  <si>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</si>
  <si>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</si>
  <si>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</si>
  <si>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</si>
  <si>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</si>
  <si>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</si>
  <si>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</si>
  <si>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</si>
  <si>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</si>
  <si>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</si>
  <si>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</si>
  <si>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</si>
  <si>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</si>
  <si>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</si>
  <si>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</si>
  <si>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</si>
  <si>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</si>
  <si>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</si>
  <si>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</si>
  <si>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</si>
  <si>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</si>
  <si>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</si>
  <si>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</si>
  <si>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</si>
  <si>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</si>
  <si>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</si>
  <si>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</si>
  <si>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</si>
  <si>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</si>
  <si>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</si>
  <si>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</si>
  <si>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</si>
  <si>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</si>
  <si>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</si>
  <si>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</si>
  <si>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</si>
  <si>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</si>
  <si>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</si>
  <si>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</si>
  <si>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</si>
  <si>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</si>
  <si>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</si>
  <si>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</si>
  <si>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</si>
  <si>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</si>
  <si>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</si>
  <si>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</si>
  <si>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</si>
  <si>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</si>
  <si>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</si>
  <si>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</si>
  <si>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</si>
  <si>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</si>
  <si>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</si>
  <si>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</si>
  <si>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</si>
  <si>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</si>
  <si>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</si>
  <si>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</si>
  <si>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</si>
  <si>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</si>
  <si>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</si>
  <si>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</si>
  <si>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</si>
  <si>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</si>
  <si>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</si>
  <si>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</si>
  <si>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</si>
  <si>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</si>
  <si>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</si>
  <si>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</si>
  <si>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</si>
  <si>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</si>
  <si>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</si>
  <si>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</si>
  <si>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</si>
  <si>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</si>
  <si>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</si>
  <si>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</si>
  <si>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</si>
  <si>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</si>
  <si>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</si>
  <si>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</si>
  <si>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</si>
  <si>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</si>
  <si>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</si>
  <si>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</si>
  <si>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</si>
  <si>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</si>
  <si>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</si>
  <si>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</si>
  <si>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</si>
  <si>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</si>
  <si>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</si>
  <si>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</si>
  <si>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</si>
  <si>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</si>
  <si>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</si>
  <si>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</si>
  <si>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</si>
  <si>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</si>
  <si>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</si>
  <si>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</si>
  <si>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</si>
  <si>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</si>
  <si>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</si>
  <si>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</si>
  <si>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</si>
  <si>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</si>
  <si>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</si>
  <si>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</si>
  <si>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</si>
  <si>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</si>
  <si>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</si>
  <si>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</si>
  <si>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</si>
  <si>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</si>
  <si>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</si>
  <si>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</si>
  <si>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</si>
  <si>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</si>
  <si>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</si>
  <si>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</si>
  <si>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</si>
  <si>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</si>
  <si>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</si>
  <si>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</si>
  <si>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</si>
  <si>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</si>
  <si>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</si>
  <si>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</si>
  <si>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</si>
  <si>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</si>
  <si>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</si>
  <si>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</si>
  <si>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</si>
  <si>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</si>
  <si>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</si>
  <si>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</si>
  <si>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</si>
  <si>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</si>
  <si>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</si>
  <si>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</si>
  <si>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</si>
  <si>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</si>
  <si>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</si>
  <si>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</si>
  <si>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</si>
  <si>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</si>
  <si>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</si>
  <si>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</si>
  <si>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</si>
  <si>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</si>
  <si>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</si>
  <si>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</si>
  <si>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</si>
  <si>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</si>
  <si>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</si>
  <si>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</si>
  <si>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</si>
  <si>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</si>
  <si>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</si>
  <si>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</si>
  <si>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</si>
  <si>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</si>
  <si>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</si>
  <si>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</si>
  <si>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</si>
  <si>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</si>
  <si>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</si>
  <si>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</si>
  <si>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</si>
  <si>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</si>
  <si>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</si>
  <si>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</si>
  <si>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</si>
  <si>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</si>
  <si>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</si>
  <si>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</si>
  <si>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</si>
  <si>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</si>
  <si>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</si>
  <si>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</si>
  <si>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</si>
  <si>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</si>
  <si>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</si>
  <si>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</si>
  <si>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</si>
  <si>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</si>
  <si>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</si>
  <si>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</si>
  <si>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</si>
  <si>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</si>
  <si>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</si>
  <si>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</si>
  <si>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</si>
  <si>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</si>
  <si>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</si>
  <si>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</si>
  <si>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</si>
  <si>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</si>
  <si>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</si>
  <si>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</si>
  <si>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</si>
  <si>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</si>
  <si>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</si>
  <si>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</si>
  <si>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</si>
  <si>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</si>
  <si>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</si>
  <si>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</si>
  <si>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</si>
  <si>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</si>
  <si>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</si>
  <si>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</si>
  <si>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</si>
  <si>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</si>
  <si>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</si>
  <si>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</si>
  <si>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</si>
  <si>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</si>
  <si>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</si>
  <si>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</si>
  <si>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</si>
  <si>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</si>
  <si>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</si>
  <si>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</si>
  <si>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</si>
  <si>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</si>
  <si>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</si>
  <si>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</si>
  <si>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</si>
  <si>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</si>
  <si>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</si>
  <si>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</si>
  <si>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</si>
  <si>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</si>
  <si>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</si>
  <si>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</si>
  <si>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</si>
  <si>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</si>
  <si>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</si>
  <si>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</si>
  <si>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</si>
  <si>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</si>
  <si>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</si>
  <si>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</si>
  <si>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</si>
  <si>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</si>
  <si>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</si>
  <si>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</si>
  <si>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</si>
  <si>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</si>
  <si>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</si>
  <si>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</si>
  <si>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</si>
  <si>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</si>
  <si>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</si>
  <si>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</si>
  <si>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</si>
  <si>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</si>
  <si>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</si>
  <si>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</si>
  <si>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</si>
  <si>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</si>
  <si>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</si>
  <si>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</si>
  <si>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</si>
  <si>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</si>
  <si>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</si>
  <si>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</si>
  <si>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</si>
  <si>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</si>
  <si>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</si>
  <si>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</si>
  <si>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</si>
  <si>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</si>
  <si>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</si>
  <si>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</si>
  <si>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</si>
  <si>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</si>
  <si>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</si>
  <si>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</si>
  <si>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</si>
  <si>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</si>
  <si>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</si>
  <si>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</si>
  <si>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</si>
  <si>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</si>
  <si>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</si>
  <si>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</si>
  <si>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</si>
  <si>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</si>
  <si>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</si>
  <si>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</si>
  <si>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</si>
  <si>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</si>
  <si>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</si>
  <si>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</si>
  <si>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</si>
  <si>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</si>
  <si>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</si>
  <si>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</si>
  <si>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</si>
  <si>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</si>
  <si>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</si>
  <si>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</si>
  <si>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</si>
  <si>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</si>
  <si>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</si>
  <si>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</si>
  <si>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</si>
  <si>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</si>
  <si>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</si>
  <si>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</si>
  <si>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</si>
  <si>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</si>
  <si>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</si>
  <si>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</si>
  <si>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</si>
  <si>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</si>
  <si>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</si>
  <si>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</si>
  <si>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</si>
  <si>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</si>
  <si>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</si>
  <si>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</si>
  <si>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</si>
  <si>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</si>
  <si>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</si>
  <si>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</si>
  <si>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</si>
  <si>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</si>
  <si>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</si>
  <si>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</si>
  <si>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</si>
  <si>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</si>
  <si>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</si>
  <si>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</si>
  <si>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</si>
  <si>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</si>
  <si>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</si>
  <si>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</si>
  <si>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</si>
  <si>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</si>
  <si>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</si>
  <si>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</si>
  <si>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</si>
  <si>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</si>
  <si>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</si>
  <si>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</si>
  <si>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</si>
  <si>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</si>
  <si>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</si>
  <si>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</si>
  <si>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</si>
  <si>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</si>
  <si>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</si>
  <si>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</si>
  <si>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</si>
  <si>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</si>
  <si>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</si>
  <si>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</si>
  <si>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</si>
  <si>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</si>
  <si>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</si>
  <si>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</si>
  <si>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</si>
  <si>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</si>
  <si>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</si>
  <si>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</si>
  <si>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</si>
  <si>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</si>
  <si>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</si>
  <si>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</si>
  <si>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</si>
  <si>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</si>
  <si>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</si>
  <si>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</si>
  <si>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</si>
  <si>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</si>
  <si>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</si>
  <si>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</si>
  <si>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</si>
  <si>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</si>
  <si>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</si>
  <si>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</si>
  <si>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</si>
  <si>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</si>
  <si>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</si>
  <si>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</si>
  <si>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</si>
  <si>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</si>
  <si>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</si>
  <si>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</si>
  <si>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</si>
  <si>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</si>
  <si>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</si>
  <si>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</si>
  <si>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</si>
  <si>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</si>
  <si>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</si>
  <si>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</si>
  <si>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</si>
  <si>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</si>
  <si>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</si>
  <si>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</si>
  <si>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</si>
  <si>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</si>
  <si>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</si>
  <si>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</si>
  <si>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</si>
  <si>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</si>
  <si>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</si>
  <si>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</si>
  <si>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</si>
  <si>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</si>
  <si>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</si>
  <si>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</si>
  <si>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</si>
  <si>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</si>
  <si>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</si>
  <si>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</si>
  <si>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</si>
  <si>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</si>
  <si>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</si>
  <si>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</si>
  <si>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</si>
  <si>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</si>
  <si>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</si>
  <si>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</si>
  <si>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</si>
  <si>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</si>
  <si>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</si>
  <si>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</si>
  <si>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</si>
  <si>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</si>
  <si>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</si>
  <si>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</si>
  <si>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</si>
  <si>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</si>
  <si>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</si>
  <si>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</si>
  <si>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</si>
  <si>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</si>
  <si>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</si>
  <si>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</si>
  <si>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</si>
  <si>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</si>
  <si>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</si>
  <si>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</si>
  <si>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</si>
  <si>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</si>
  <si>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</si>
  <si>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</si>
  <si>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</si>
  <si>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</si>
  <si>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</si>
  <si>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</si>
  <si>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</si>
  <si>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</si>
  <si>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</si>
  <si>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</si>
  <si>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</si>
  <si>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</si>
  <si>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</si>
  <si>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</si>
  <si>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</si>
  <si>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</si>
  <si>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</si>
  <si>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</si>
  <si>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</si>
  <si>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</si>
  <si>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</si>
  <si>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</si>
  <si>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</si>
  <si>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</si>
  <si>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</si>
  <si>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</si>
  <si>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</si>
  <si>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</si>
  <si>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</si>
  <si>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</si>
  <si>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</si>
  <si>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</si>
  <si>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</si>
  <si>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</si>
  <si>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</si>
  <si>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</si>
  <si>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</si>
  <si>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</si>
  <si>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</si>
  <si>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</si>
  <si>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</si>
  <si>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</si>
  <si>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</si>
  <si>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</si>
  <si>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</si>
  <si>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</si>
  <si>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</si>
  <si>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</si>
  <si>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</si>
  <si>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</si>
  <si>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</si>
  <si>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</si>
  <si>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</si>
  <si>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</si>
  <si>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</si>
  <si>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</si>
  <si>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</si>
  <si>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</si>
  <si>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</si>
  <si>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</si>
  <si>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</si>
  <si>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</si>
  <si>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</si>
  <si>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</si>
  <si>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</si>
  <si>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</si>
  <si>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</si>
  <si>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</si>
  <si>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</si>
  <si>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</si>
  <si>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</si>
  <si>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</si>
  <si>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</si>
  <si>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</si>
  <si>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</si>
  <si>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</si>
  <si>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</si>
  <si>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</si>
  <si>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</si>
  <si>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</si>
  <si>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</si>
  <si>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</si>
  <si>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</si>
  <si>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</si>
  <si>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</si>
  <si>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</si>
  <si>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</si>
  <si>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</si>
  <si>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</si>
  <si>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</si>
  <si>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</si>
  <si>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</si>
  <si>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</si>
  <si>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</si>
  <si>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</si>
  <si>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</si>
  <si>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</si>
  <si>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</si>
  <si>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</si>
  <si>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</si>
  <si>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</si>
  <si>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</si>
  <si>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</si>
  <si>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</si>
  <si>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</si>
  <si>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</si>
  <si>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</si>
  <si>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</si>
  <si>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</si>
  <si>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</si>
  <si>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</si>
  <si>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</si>
  <si>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</si>
  <si>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</si>
  <si>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</si>
  <si>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</si>
  <si>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</si>
  <si>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</si>
  <si>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</si>
  <si>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</si>
  <si>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</si>
  <si>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</si>
  <si>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</si>
  <si>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</si>
  <si>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</si>
  <si>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</si>
  <si>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</si>
  <si>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</si>
  <si>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</si>
  <si>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</si>
  <si>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</si>
  <si>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</si>
  <si>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</si>
  <si>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</si>
  <si>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</si>
  <si>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</si>
  <si>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</si>
  <si>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</si>
  <si>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</si>
  <si>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</si>
  <si>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</si>
  <si>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</si>
  <si>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</si>
  <si>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</si>
  <si>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</si>
  <si>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</si>
  <si>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</si>
  <si>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</si>
  <si>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</si>
  <si>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</si>
  <si>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</si>
  <si>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</si>
  <si>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</si>
  <si>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</si>
  <si>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</si>
  <si>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</si>
  <si>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</si>
  <si>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</si>
  <si>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</si>
  <si>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</si>
  <si>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</si>
  <si>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</si>
  <si>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</si>
  <si>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</si>
  <si>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</si>
  <si>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</si>
  <si>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</si>
  <si>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</si>
  <si>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</si>
  <si>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</si>
  <si>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</si>
  <si>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</si>
  <si>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</si>
  <si>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</si>
  <si>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</si>
  <si>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</si>
  <si>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</si>
  <si>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</si>
  <si>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</si>
  <si>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</si>
  <si>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</si>
  <si>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</si>
  <si>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</si>
  <si>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</si>
  <si>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</si>
  <si>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</si>
  <si>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</si>
  <si>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</si>
  <si>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</si>
  <si>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</si>
  <si>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</si>
  <si>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</si>
  <si>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</si>
  <si>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</si>
  <si>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</si>
  <si>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</si>
  <si>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</si>
  <si>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</si>
  <si>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</si>
  <si>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</si>
  <si>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</si>
  <si>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</si>
  <si>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</si>
  <si>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</si>
  <si>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</si>
  <si>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</si>
  <si>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</si>
  <si>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</si>
  <si>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</si>
  <si>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</si>
  <si>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</si>
  <si>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</si>
  <si>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</si>
  <si>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</si>
  <si>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</si>
  <si>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</si>
  <si>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</si>
  <si>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</si>
  <si>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</si>
  <si>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</si>
  <si>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</si>
  <si>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</si>
  <si>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</si>
  <si>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</si>
  <si>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</si>
  <si>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</si>
  <si>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</si>
  <si>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</si>
  <si>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</si>
  <si>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</si>
  <si>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</si>
  <si>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</si>
  <si>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</si>
  <si>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</si>
  <si>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</si>
  <si>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</si>
  <si>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</si>
  <si>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</si>
  <si>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</si>
  <si>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</si>
  <si>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</si>
  <si>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</si>
  <si>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</si>
  <si>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</si>
  <si>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</si>
  <si>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</si>
  <si>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</si>
  <si>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</si>
  <si>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</si>
  <si>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</si>
  <si>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</si>
  <si>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</si>
  <si>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</si>
  <si>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</si>
  <si>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</si>
  <si>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</si>
  <si>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</si>
  <si>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</si>
  <si>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</si>
  <si>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</si>
  <si>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</si>
  <si>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</si>
  <si>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</si>
  <si>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</si>
  <si>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</si>
  <si>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</si>
  <si>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</si>
  <si>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</si>
  <si>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</si>
  <si>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</si>
  <si>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</si>
  <si>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</si>
  <si>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</si>
  <si>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</si>
  <si>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</si>
  <si>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</si>
  <si>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</si>
  <si>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</si>
  <si>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</si>
  <si>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</si>
  <si>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</si>
  <si>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</si>
  <si>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</si>
  <si>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</si>
  <si>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</si>
  <si>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</si>
  <si>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</si>
  <si>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</si>
  <si>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</si>
  <si>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</si>
  <si>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</si>
  <si>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</si>
  <si>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</si>
  <si>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</si>
  <si>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</si>
  <si>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</si>
  <si>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</si>
  <si>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</si>
  <si>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</si>
  <si>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</si>
  <si>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</si>
  <si>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</si>
  <si>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</si>
  <si>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</si>
  <si>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</si>
  <si>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</si>
  <si>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</si>
  <si>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</si>
  <si>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</si>
  <si>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</si>
  <si>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</si>
  <si>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</si>
  <si>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</si>
  <si>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</si>
  <si>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</si>
  <si>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</si>
  <si>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</si>
  <si>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</si>
  <si>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</si>
  <si>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</si>
  <si>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</si>
  <si>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</si>
  <si>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</si>
  <si>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</si>
  <si>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</si>
  <si>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</si>
  <si>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</si>
  <si>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</si>
  <si>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</si>
  <si>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</si>
  <si>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</si>
  <si>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</si>
  <si>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</si>
  <si>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</si>
  <si>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</si>
  <si>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</si>
  <si>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</si>
  <si>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</si>
  <si>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</si>
  <si>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</si>
  <si>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</si>
  <si>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</si>
  <si>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</si>
  <si>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</si>
  <si>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</si>
  <si>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</si>
  <si>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</si>
  <si>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</si>
  <si>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</si>
  <si>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</si>
  <si>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</si>
  <si>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</si>
  <si>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</si>
  <si>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</si>
  <si>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</si>
  <si>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</si>
  <si>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</si>
  <si>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</si>
  <si>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</si>
  <si>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</si>
  <si>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</si>
  <si>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</si>
  <si>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</si>
  <si>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</si>
  <si>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</si>
  <si>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</si>
  <si>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</si>
  <si>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</si>
  <si>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</si>
  <si>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</si>
  <si>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</si>
  <si>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</si>
  <si>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</si>
  <si>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</si>
  <si>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</si>
  <si>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</si>
  <si>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</si>
  <si>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</si>
  <si>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</si>
  <si>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</si>
  <si>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</si>
  <si>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</si>
  <si>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</si>
  <si>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</si>
  <si>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</si>
  <si>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</si>
  <si>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</si>
  <si>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</si>
  <si>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</si>
  <si>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</si>
  <si>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</si>
  <si>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</si>
  <si>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</si>
  <si>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</si>
  <si>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</si>
  <si>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</si>
  <si>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</si>
  <si>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</si>
  <si>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</si>
  <si>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</si>
  <si>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</si>
  <si>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</si>
  <si>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</si>
  <si>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</si>
  <si>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</si>
  <si>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</si>
  <si>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</si>
  <si>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</si>
  <si>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</si>
  <si>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</si>
  <si>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</si>
  <si>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</si>
  <si>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</si>
  <si>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</si>
  <si>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</si>
  <si>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</si>
  <si>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</si>
  <si>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</si>
  <si>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</si>
  <si>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</si>
  <si>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</si>
  <si>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</si>
  <si>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</si>
  <si>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</si>
  <si>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</si>
  <si>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</si>
  <si>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</si>
  <si>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</si>
  <si>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</si>
  <si>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</si>
  <si>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</si>
  <si>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</si>
  <si>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</si>
  <si>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</si>
  <si>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</si>
  <si>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</si>
  <si>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</si>
  <si>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</si>
  <si>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</si>
  <si>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</si>
  <si>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</si>
  <si>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</si>
  <si>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</si>
  <si>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</si>
  <si>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</si>
  <si>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</si>
  <si>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</si>
  <si>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</si>
  <si>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</si>
  <si>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</si>
  <si>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</si>
  <si>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</si>
  <si>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</si>
  <si>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</si>
  <si>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</si>
  <si>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</si>
  <si>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</si>
  <si>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</si>
  <si>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</si>
  <si>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</si>
  <si>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</si>
  <si>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</si>
  <si>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</si>
  <si>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</si>
  <si>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</si>
  <si>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</si>
  <si>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</si>
  <si>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</si>
  <si>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</si>
  <si>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</si>
  <si>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</si>
  <si>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</si>
  <si>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</si>
  <si>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</si>
  <si>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</si>
  <si>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</si>
  <si>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</si>
  <si>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</si>
  <si>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</si>
  <si>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</si>
  <si>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</si>
  <si>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</si>
  <si>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</si>
  <si>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</si>
  <si>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</si>
  <si>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</si>
  <si>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</si>
  <si>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</si>
  <si>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</si>
  <si>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</si>
  <si>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</si>
  <si>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</si>
  <si>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</si>
  <si>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</si>
  <si>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</si>
  <si>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</si>
  <si>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</si>
  <si>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</si>
  <si>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</si>
  <si>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</si>
  <si>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</si>
  <si>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</si>
  <si>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</si>
  <si>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</si>
  <si>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</si>
  <si>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</si>
  <si>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</si>
  <si>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</si>
  <si>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</si>
  <si>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</si>
  <si>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</si>
  <si>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</si>
  <si>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</si>
  <si>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</si>
  <si>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</si>
  <si>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</si>
  <si>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</si>
  <si>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</si>
  <si>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</si>
  <si>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</si>
  <si>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</si>
  <si>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</si>
  <si>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</si>
  <si>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</si>
  <si>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</si>
  <si>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</si>
  <si>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</si>
  <si>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</si>
  <si>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</si>
  <si>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</si>
  <si>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</si>
  <si>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</si>
  <si>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</si>
  <si>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</si>
  <si>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</si>
  <si>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</si>
  <si>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</si>
  <si>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</si>
  <si>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</si>
  <si>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</si>
  <si>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</si>
  <si>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</si>
  <si>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</si>
  <si>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</si>
  <si>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</si>
  <si>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</si>
  <si>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</si>
  <si>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</si>
  <si>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</si>
  <si>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</si>
  <si>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</si>
  <si>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</si>
  <si>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</si>
  <si>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</si>
  <si>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</si>
  <si>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</si>
  <si>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</si>
  <si>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</si>
  <si>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</si>
  <si>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</si>
  <si>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</si>
  <si>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</si>
  <si>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</si>
  <si>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</si>
  <si>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</si>
  <si>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</si>
  <si>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</si>
  <si>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</si>
  <si>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</si>
  <si>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</si>
  <si>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</si>
  <si>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</si>
  <si>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</si>
  <si>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</si>
  <si>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</si>
  <si>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</si>
  <si>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</si>
  <si>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</si>
  <si>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</si>
  <si>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</si>
  <si>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</si>
  <si>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</si>
  <si>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</si>
  <si>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</si>
  <si>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</si>
  <si>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</si>
  <si>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</si>
  <si>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</si>
  <si>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</si>
  <si>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</si>
  <si>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</si>
  <si>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</si>
  <si>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</si>
  <si>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</si>
  <si>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</si>
  <si>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</si>
  <si>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</si>
  <si>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</si>
  <si>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</si>
  <si>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</si>
  <si>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</si>
  <si>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</si>
  <si>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</si>
  <si>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</si>
  <si>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</si>
  <si>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</si>
  <si>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</si>
  <si>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</si>
  <si>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</si>
  <si>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</si>
  <si>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</si>
  <si>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</si>
  <si>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</si>
  <si>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</si>
  <si>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</si>
  <si>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</si>
  <si>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</si>
  <si>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</si>
  <si>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</si>
  <si>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</si>
  <si>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</si>
  <si>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</si>
  <si>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</si>
  <si>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</si>
  <si>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</si>
  <si>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</si>
  <si>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</si>
  <si>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</si>
  <si>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</si>
  <si>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</si>
  <si>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</si>
  <si>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</si>
  <si>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</si>
  <si>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</si>
  <si>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</si>
  <si>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</si>
  <si>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</si>
  <si>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</si>
  <si>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</si>
  <si>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</si>
  <si>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</si>
  <si>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</si>
  <si>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</si>
  <si>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</si>
  <si>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</si>
  <si>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</si>
  <si>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</si>
  <si>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</si>
  <si>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</si>
  <si>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</si>
  <si>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</si>
  <si>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</si>
  <si>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</si>
  <si>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</si>
  <si>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</si>
  <si>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</si>
  <si>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</si>
  <si>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</si>
  <si>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</si>
  <si>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</si>
  <si>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</si>
  <si>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</si>
  <si>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</si>
  <si>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</si>
  <si>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</si>
  <si>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</si>
  <si>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</si>
  <si>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</si>
  <si>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</si>
  <si>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</si>
  <si>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</si>
  <si>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</si>
  <si>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</si>
  <si>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</si>
  <si>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</si>
  <si>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</si>
  <si>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</si>
  <si>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</si>
  <si>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</si>
  <si>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</si>
  <si>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</si>
  <si>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</si>
  <si>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</si>
  <si>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</si>
  <si>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</si>
  <si>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</si>
  <si>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</si>
  <si>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</si>
  <si>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</si>
  <si>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</si>
  <si>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</si>
  <si>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</si>
  <si>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</si>
  <si>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</si>
  <si>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</si>
  <si>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</si>
  <si>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</si>
  <si>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</si>
  <si>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</si>
  <si>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</si>
  <si>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</si>
  <si>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</si>
  <si>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</si>
  <si>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</si>
  <si>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</si>
  <si>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</si>
  <si>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</si>
  <si>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</si>
  <si>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</si>
  <si>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</si>
  <si>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</si>
  <si>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</si>
  <si>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</si>
  <si>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</si>
  <si>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</si>
  <si>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</si>
  <si>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</si>
  <si>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</si>
  <si>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</si>
  <si>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</si>
  <si>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</si>
  <si>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</si>
  <si>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</si>
  <si>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</si>
  <si>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</si>
  <si>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</si>
  <si>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</si>
  <si>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</si>
  <si>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</si>
  <si>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</si>
  <si>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</si>
  <si>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</si>
  <si>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</si>
  <si>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</si>
  <si>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</si>
  <si>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</si>
  <si>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</si>
  <si>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</si>
  <si>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</si>
  <si>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</si>
  <si>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</si>
  <si>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</si>
  <si>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</si>
  <si>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</si>
  <si>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</si>
  <si>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</si>
  <si>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</si>
  <si>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</si>
  <si>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</si>
  <si>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</si>
  <si>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</si>
  <si>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</si>
  <si>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</si>
  <si>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</si>
  <si>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</si>
  <si>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</si>
  <si>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</si>
  <si>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</si>
  <si>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</si>
  <si>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</si>
  <si>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</si>
  <si>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</si>
  <si>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</si>
  <si>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</si>
  <si>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</si>
  <si>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</si>
  <si>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</si>
  <si>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</si>
  <si>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</si>
  <si>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</si>
  <si>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</si>
  <si>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</si>
  <si>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</si>
  <si>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</si>
  <si>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</si>
  <si>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</si>
  <si>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</si>
  <si>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</si>
  <si>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</si>
  <si>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</si>
  <si>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</si>
  <si>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</si>
  <si>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</si>
  <si>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</si>
  <si>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</si>
  <si>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</si>
  <si>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</si>
  <si>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</si>
  <si>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</si>
  <si>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</si>
  <si>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</si>
  <si>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</si>
  <si>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</si>
  <si>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</si>
  <si>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</si>
  <si>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</si>
  <si>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</si>
  <si>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</si>
  <si>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</si>
  <si>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</si>
  <si>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</si>
  <si>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</si>
  <si>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</si>
  <si>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</si>
  <si>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</si>
  <si>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</si>
  <si>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</si>
  <si>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</si>
  <si>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</si>
  <si>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</si>
  <si>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</si>
  <si>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</si>
  <si>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</si>
  <si>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</si>
  <si>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</si>
  <si>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</si>
  <si>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</si>
  <si>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</si>
  <si>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</si>
  <si>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</si>
  <si>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</si>
  <si>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</si>
  <si>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</si>
  <si>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</si>
  <si>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</si>
  <si>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</si>
  <si>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</si>
  <si>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</si>
  <si>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</si>
  <si>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</si>
  <si>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</si>
  <si>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</si>
  <si>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</si>
  <si>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</si>
  <si>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</si>
  <si>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</si>
  <si>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</si>
  <si>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</si>
  <si>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</si>
  <si>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</si>
  <si>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</si>
  <si>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</si>
  <si>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</si>
  <si>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</si>
  <si>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</si>
  <si>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</si>
  <si>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</si>
  <si>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</si>
  <si>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</si>
  <si>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</si>
  <si>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</si>
  <si>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</si>
  <si>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</si>
  <si>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</si>
  <si>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</si>
  <si>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</si>
  <si>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</si>
  <si>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</si>
  <si>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</si>
  <si>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</si>
  <si>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</si>
  <si>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</si>
  <si>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</si>
  <si>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</si>
  <si>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</si>
  <si>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</si>
  <si>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</si>
  <si>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</si>
  <si>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</si>
  <si>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</si>
  <si>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</si>
  <si>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</si>
  <si>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</si>
  <si>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</si>
  <si>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</si>
  <si>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</si>
  <si>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</si>
  <si>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</si>
  <si>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</si>
  <si>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</si>
  <si>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</si>
  <si>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</si>
  <si>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</si>
  <si>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</si>
  <si>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</si>
  <si>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</si>
  <si>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</si>
  <si>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</si>
  <si>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</si>
  <si>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</si>
  <si>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</si>
  <si>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</si>
  <si>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</si>
  <si>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</si>
  <si>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</si>
  <si>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</si>
  <si>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</si>
  <si>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</si>
  <si>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</si>
  <si>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</si>
  <si>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</si>
  <si>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</si>
  <si>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</si>
  <si>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</si>
  <si>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</si>
  <si>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</si>
  <si>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</si>
  <si>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</si>
  <si>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</si>
  <si>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</si>
  <si>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</si>
  <si>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</si>
  <si>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</si>
  <si>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</si>
  <si>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</si>
  <si>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</si>
  <si>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</si>
  <si>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</si>
  <si>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</si>
  <si>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</si>
  <si>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</si>
  <si>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</si>
  <si>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</si>
  <si>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</si>
  <si>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</si>
  <si>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</si>
  <si>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</si>
  <si>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</si>
  <si>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</si>
  <si>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</si>
  <si>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</si>
  <si>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</si>
  <si>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</si>
  <si>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</si>
  <si>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</si>
  <si>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</si>
  <si>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</si>
  <si>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</si>
  <si>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</si>
  <si>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</si>
  <si>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</si>
  <si>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</si>
  <si>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</si>
  <si>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</si>
  <si>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</si>
  <si>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</si>
  <si>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</si>
  <si>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</si>
  <si>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</si>
  <si>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</si>
  <si>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</si>
  <si>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</si>
  <si>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</si>
  <si>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</si>
  <si>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</si>
  <si>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</si>
  <si>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</si>
  <si>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</si>
  <si>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</si>
  <si>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</si>
  <si>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</si>
  <si>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</si>
  <si>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</si>
  <si>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</si>
  <si>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</si>
  <si>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</si>
  <si>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</si>
  <si>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</si>
  <si>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</si>
  <si>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</si>
  <si>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</si>
  <si>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</si>
  <si>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</si>
  <si>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</si>
  <si>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</si>
  <si>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</si>
  <si>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</si>
  <si>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</si>
  <si>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</si>
  <si>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</si>
  <si>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</si>
  <si>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</si>
  <si>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</si>
  <si>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</si>
  <si>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</si>
  <si>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</si>
  <si>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</si>
  <si>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</si>
  <si>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</si>
  <si>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</si>
  <si>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</si>
  <si>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</si>
  <si>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</si>
  <si>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</si>
  <si>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</si>
  <si>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</si>
  <si>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</si>
  <si>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</si>
  <si>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</si>
  <si>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</si>
  <si>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</si>
  <si>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</si>
  <si>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</si>
  <si>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</si>
  <si>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</si>
  <si>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</si>
  <si>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</si>
  <si>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</si>
  <si>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</si>
  <si>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</si>
  <si>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</si>
  <si>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</si>
  <si>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</si>
  <si>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</si>
  <si>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</si>
  <si>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</si>
  <si>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</si>
  <si>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</si>
  <si>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</si>
  <si>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</si>
  <si>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</si>
  <si>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</si>
  <si>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</si>
  <si>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</si>
  <si>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</si>
  <si>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</si>
  <si>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</si>
  <si>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</si>
  <si>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</si>
  <si>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</si>
  <si>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</si>
  <si>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</si>
  <si>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</si>
  <si>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</si>
  <si>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</si>
  <si>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</si>
  <si>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</si>
  <si>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</si>
  <si>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</si>
  <si>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</si>
  <si>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</si>
  <si>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</si>
  <si>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</si>
  <si>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</si>
  <si>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</si>
  <si>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</si>
  <si>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</si>
  <si>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</si>
  <si>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</si>
  <si>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</si>
  <si>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</si>
  <si>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</si>
  <si>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</si>
  <si>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</si>
  <si>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</si>
  <si>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</si>
  <si>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</si>
  <si>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</si>
  <si>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</si>
  <si>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</si>
  <si>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</si>
  <si>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</si>
  <si>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</si>
  <si>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</si>
  <si>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</si>
  <si>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</si>
  <si>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</si>
  <si>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</si>
  <si>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</si>
  <si>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</si>
  <si>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</si>
  <si>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</si>
  <si>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</si>
  <si>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</si>
  <si>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</si>
  <si>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</si>
  <si>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</si>
  <si>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</si>
  <si>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</si>
  <si>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</si>
  <si>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</si>
  <si>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</si>
  <si>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</si>
  <si>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</si>
  <si>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</si>
  <si>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</si>
  <si>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</si>
  <si>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</si>
  <si>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</si>
  <si>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</si>
  <si>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</si>
  <si>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</si>
  <si>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</si>
  <si>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</si>
  <si>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</si>
  <si>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</si>
  <si>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</si>
  <si>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</si>
  <si>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</si>
  <si>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</si>
  <si>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</si>
  <si>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</si>
  <si>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</si>
  <si>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</si>
  <si>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</si>
  <si>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</si>
  <si>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</si>
  <si>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</si>
  <si>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</si>
  <si>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</si>
  <si>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</si>
  <si>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</si>
  <si>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</si>
  <si>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</si>
  <si>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</si>
  <si>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</si>
  <si>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</si>
  <si>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</si>
  <si>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</si>
  <si>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</si>
  <si>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</si>
  <si>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</si>
  <si>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</si>
  <si>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</si>
  <si>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</si>
  <si>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</si>
  <si>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</si>
  <si>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</si>
  <si>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</si>
  <si>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</si>
  <si>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</si>
  <si>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</si>
  <si>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</si>
  <si>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</si>
  <si>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</si>
  <si>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</si>
  <si>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</si>
  <si>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</si>
  <si>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</si>
  <si>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</si>
  <si>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</si>
  <si>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</si>
  <si>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</si>
  <si>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</si>
  <si>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</si>
  <si>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</si>
  <si>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</si>
  <si>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</si>
  <si>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</si>
  <si>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</si>
  <si>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</si>
  <si>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</si>
  <si>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</si>
  <si>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</si>
  <si>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</si>
  <si>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</si>
  <si>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</si>
  <si>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</si>
  <si>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</si>
  <si>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</si>
  <si>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</si>
  <si>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</si>
  <si>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</si>
  <si>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</si>
  <si>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</si>
  <si>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</si>
  <si>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</si>
  <si>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</si>
  <si>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</si>
  <si>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</si>
  <si>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</si>
  <si>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</si>
  <si>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</si>
  <si>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</si>
  <si>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</si>
  <si>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</si>
  <si>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</si>
  <si>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</si>
  <si>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</si>
  <si>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</si>
  <si>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</si>
  <si>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</si>
  <si>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</si>
  <si>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</si>
  <si>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</si>
  <si>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</si>
  <si>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</si>
  <si>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</si>
  <si>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</si>
  <si>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</si>
  <si>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</si>
  <si>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</si>
  <si>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</si>
  <si>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</si>
  <si>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</si>
  <si>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</si>
  <si>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</si>
  <si>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</si>
  <si>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</si>
  <si>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</si>
  <si>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</si>
  <si>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</si>
  <si>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</si>
  <si>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</si>
  <si>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</si>
  <si>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</si>
  <si>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</si>
  <si>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</si>
  <si>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</si>
  <si>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</si>
  <si>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</si>
  <si>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</si>
  <si>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</si>
  <si>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</si>
  <si>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</si>
  <si>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</si>
  <si>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</si>
  <si>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</si>
  <si>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</si>
  <si>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</si>
  <si>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</si>
  <si>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</si>
  <si>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</si>
  <si>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</si>
  <si>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</si>
  <si>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</si>
  <si>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</si>
  <si>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</si>
  <si>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</si>
  <si>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</si>
  <si>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</si>
  <si>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</si>
  <si>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</si>
  <si>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</si>
  <si>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</si>
  <si>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</si>
  <si>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</si>
  <si>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</si>
  <si>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</si>
  <si>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</si>
  <si>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</si>
  <si>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</si>
  <si>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</si>
  <si>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</si>
  <si>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</si>
  <si>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</si>
  <si>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</si>
  <si>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</si>
  <si>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</si>
  <si>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</si>
  <si>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</si>
  <si>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</si>
  <si>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</si>
  <si>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</si>
  <si>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</si>
  <si>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</si>
  <si>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</si>
  <si>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</si>
  <si>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</si>
  <si>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</si>
  <si>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</si>
  <si>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</si>
  <si>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</si>
  <si>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</si>
  <si>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</si>
  <si>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</si>
  <si>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</si>
  <si>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</si>
  <si>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</si>
  <si>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</si>
  <si>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</si>
  <si>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</si>
  <si>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</si>
  <si>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</si>
  <si>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</si>
  <si>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</si>
  <si>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</si>
  <si>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</si>
  <si>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</si>
  <si>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</si>
  <si>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</si>
  <si>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</si>
  <si>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</si>
  <si>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</si>
  <si>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</si>
  <si>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</si>
  <si>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</si>
  <si>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</si>
  <si>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</si>
  <si>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</si>
  <si>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</si>
  <si>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</si>
  <si>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</si>
  <si>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</si>
  <si>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</si>
  <si>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</si>
  <si>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</si>
  <si>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</si>
  <si>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</si>
  <si>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</si>
  <si>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</si>
  <si>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</si>
  <si>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</si>
  <si>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</si>
  <si>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</si>
  <si>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</si>
  <si>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</si>
  <si>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</si>
  <si>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</si>
  <si>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</si>
  <si>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</si>
  <si>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</si>
  <si>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</si>
  <si>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</si>
  <si>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</si>
  <si>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</si>
  <si>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</si>
  <si>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</si>
  <si>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</si>
  <si>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</si>
  <si>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</si>
  <si>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</si>
  <si>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</si>
  <si>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</si>
  <si>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</si>
  <si>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</si>
  <si>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</si>
  <si>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</si>
  <si>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</si>
  <si>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</si>
  <si>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</si>
  <si>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</si>
  <si>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</si>
  <si>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</si>
  <si>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</si>
  <si>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</si>
  <si>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</si>
  <si>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</si>
  <si>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</si>
  <si>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</si>
  <si>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</si>
  <si>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</si>
  <si>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</si>
  <si>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</si>
  <si>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</si>
  <si>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</si>
  <si>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</si>
  <si>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</si>
  <si>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</si>
  <si>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</si>
  <si>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</si>
  <si>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</si>
  <si>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</si>
  <si>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</si>
  <si>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</si>
  <si>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</si>
  <si>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</si>
  <si>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</si>
  <si>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</si>
  <si>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</si>
  <si>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</si>
  <si>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</si>
  <si>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</si>
  <si>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</si>
  <si>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</si>
  <si>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</si>
  <si>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</si>
  <si>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</si>
  <si>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</si>
  <si>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</si>
  <si>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</si>
  <si>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</si>
  <si>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</si>
  <si>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</si>
  <si>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</si>
  <si>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</si>
  <si>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</si>
  <si>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</si>
  <si>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</si>
  <si>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</si>
  <si>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</si>
  <si>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</si>
  <si>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</si>
  <si>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</si>
  <si>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</si>
  <si>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</si>
  <si>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</si>
  <si>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</si>
  <si>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</si>
  <si>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</si>
  <si>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</si>
  <si>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</si>
  <si>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</si>
  <si>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</si>
  <si>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</si>
  <si>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</si>
  <si>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</si>
  <si>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</si>
  <si>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</si>
  <si>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</si>
  <si>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</si>
  <si>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</si>
  <si>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</si>
  <si>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</si>
  <si>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</si>
  <si>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</si>
  <si>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</si>
  <si>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</si>
  <si>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</si>
  <si>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</si>
  <si>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</si>
  <si>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</si>
  <si>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</si>
  <si>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</si>
  <si>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</si>
  <si>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</si>
  <si>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</si>
  <si>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</si>
  <si>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</si>
  <si>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</si>
  <si>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</si>
  <si>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</si>
  <si>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</si>
  <si>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</si>
  <si>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</si>
  <si>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</si>
  <si>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</si>
  <si>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</si>
  <si>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</si>
  <si>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</si>
  <si>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</si>
  <si>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</si>
  <si>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</si>
  <si>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</si>
  <si>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</si>
  <si>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</si>
  <si>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</si>
  <si>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</si>
  <si>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</si>
  <si>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</si>
  <si>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</si>
  <si>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</si>
  <si>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</si>
  <si>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</si>
  <si>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</si>
  <si>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</si>
  <si>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</si>
  <si>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</si>
  <si>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</si>
  <si>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</si>
  <si>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</si>
  <si>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</si>
  <si>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</si>
  <si>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</si>
  <si>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</si>
  <si>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</si>
  <si>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</si>
  <si>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</si>
  <si>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</si>
  <si>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</si>
  <si>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</si>
  <si>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</si>
  <si>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</si>
  <si>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</si>
  <si>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</si>
  <si>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</si>
  <si>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</si>
  <si>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</si>
  <si>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</si>
  <si>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</si>
  <si>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</si>
  <si>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</si>
  <si>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</si>
  <si>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</si>
  <si>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</si>
  <si>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</si>
  <si>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</si>
  <si>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</si>
  <si>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</si>
  <si>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</si>
  <si>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</si>
  <si>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</si>
  <si>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</si>
  <si>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</si>
  <si>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</si>
  <si>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</si>
  <si>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</si>
  <si>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</si>
  <si>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</si>
  <si>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</si>
  <si>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</si>
  <si>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</si>
  <si>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</si>
  <si>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</si>
  <si>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</si>
  <si>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</si>
  <si>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</si>
  <si>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</si>
  <si>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</si>
  <si>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</si>
  <si>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</si>
  <si>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</si>
  <si>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</si>
  <si>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</si>
  <si>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</si>
  <si>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</si>
  <si>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</si>
  <si>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</si>
  <si>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</si>
  <si>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</si>
  <si>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</si>
  <si>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</si>
  <si>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</si>
  <si>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</si>
  <si>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</si>
  <si>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</si>
  <si>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</si>
  <si>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</si>
  <si>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</si>
  <si>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</si>
  <si>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</si>
  <si>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</si>
  <si>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</si>
  <si>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</si>
  <si>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</si>
  <si>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</si>
  <si>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</si>
  <si>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</si>
  <si>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</si>
  <si>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</si>
  <si>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</si>
  <si>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</si>
  <si>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</si>
  <si>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</si>
  <si>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</si>
  <si>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</si>
  <si>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</si>
  <si>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</si>
  <si>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</si>
  <si>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</si>
  <si>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</si>
  <si>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</si>
  <si>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</si>
  <si>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</si>
  <si>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</si>
  <si>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</si>
  <si>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</si>
  <si>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</si>
  <si>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</si>
  <si>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</si>
  <si>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</si>
  <si>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</si>
  <si>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</si>
  <si>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</si>
  <si>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</si>
  <si>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</si>
  <si>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</si>
  <si>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</si>
  <si>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</si>
  <si>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</si>
  <si>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</si>
  <si>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</si>
  <si>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</si>
  <si>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</si>
  <si>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</si>
  <si>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</si>
  <si>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</si>
  <si>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</si>
  <si>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</si>
  <si>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</si>
  <si>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</si>
  <si>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</si>
  <si>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</si>
  <si>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</si>
  <si>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</si>
  <si>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</si>
  <si>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</si>
  <si>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</si>
  <si>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</si>
  <si>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</si>
  <si>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</si>
  <si>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</si>
  <si>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</si>
  <si>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</si>
  <si>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</si>
  <si>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</si>
  <si>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</si>
  <si>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</si>
  <si>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</si>
  <si>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</si>
  <si>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</si>
  <si>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</si>
  <si>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</si>
  <si>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</si>
  <si>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</si>
  <si>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</si>
  <si>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</si>
  <si>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</si>
  <si>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</si>
  <si>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</si>
  <si>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</si>
  <si>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</si>
  <si>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</si>
  <si>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</si>
  <si>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</si>
  <si>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</si>
  <si>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</si>
  <si>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</si>
  <si>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</si>
  <si>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</si>
  <si>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</si>
  <si>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</si>
  <si>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</si>
  <si>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</si>
  <si>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</si>
  <si>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</si>
  <si>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</si>
  <si>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</si>
  <si>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</si>
  <si>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</si>
  <si>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</si>
  <si>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</si>
  <si>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</si>
  <si>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</si>
  <si>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</si>
  <si>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</si>
  <si>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</si>
  <si>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</si>
  <si>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</si>
  <si>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</si>
  <si>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</si>
  <si>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</si>
  <si>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</si>
  <si>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</si>
  <si>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</si>
  <si>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</si>
  <si>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</si>
  <si>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</si>
  <si>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</si>
  <si>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</si>
  <si>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</si>
  <si>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</si>
  <si>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</si>
  <si>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</si>
  <si>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</si>
  <si>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</si>
  <si>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</si>
  <si>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</si>
  <si>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</si>
  <si>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</si>
  <si>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</si>
  <si>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</si>
  <si>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</si>
  <si>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</si>
  <si>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</si>
  <si>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</si>
  <si>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</si>
  <si>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</si>
  <si>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</si>
  <si>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</si>
  <si>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</si>
  <si>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</si>
  <si>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</si>
  <si>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</si>
  <si>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</si>
  <si>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</si>
  <si>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</si>
  <si>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</si>
  <si>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</si>
  <si>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</si>
  <si>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</si>
  <si>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</si>
  <si>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</si>
  <si>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</si>
  <si>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</si>
  <si>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</si>
  <si>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</si>
  <si>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</si>
  <si>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</si>
  <si>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</si>
  <si>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</si>
  <si>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</si>
  <si>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</si>
  <si>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</si>
  <si>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</si>
  <si>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</si>
  <si>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</si>
  <si>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</si>
  <si>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</si>
  <si>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</si>
  <si>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</si>
  <si>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</si>
  <si>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</si>
  <si>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</si>
  <si>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</si>
  <si>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</si>
  <si>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</si>
  <si>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</si>
  <si>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</si>
  <si>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</si>
  <si>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</si>
  <si>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</si>
  <si>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</si>
  <si>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</si>
  <si>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</si>
  <si>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</si>
  <si>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</si>
  <si>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</si>
  <si>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</si>
  <si>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</si>
  <si>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</si>
  <si>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</si>
  <si>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</si>
  <si>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</si>
  <si>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</si>
  <si>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</si>
  <si>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</si>
  <si>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</si>
  <si>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</si>
  <si>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</si>
  <si>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</si>
  <si>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</si>
  <si>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</si>
  <si>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</si>
  <si>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</si>
  <si>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</si>
  <si>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</si>
  <si>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</si>
  <si>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</si>
  <si>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</si>
  <si>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</si>
  <si>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</si>
  <si>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</si>
  <si>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</si>
  <si>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</si>
  <si>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</si>
  <si>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</si>
  <si>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</si>
  <si>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</si>
  <si>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</si>
  <si>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</si>
  <si>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</si>
  <si>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</si>
  <si>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</si>
  <si>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</si>
  <si>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</si>
  <si>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</si>
  <si>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</si>
  <si>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</si>
  <si>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</si>
  <si>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</si>
  <si>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</si>
  <si>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</si>
  <si>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</si>
  <si>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</si>
  <si>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</si>
  <si>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</si>
  <si>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</si>
  <si>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</si>
  <si>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</si>
  <si>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</si>
  <si>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</si>
  <si>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</si>
  <si>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</si>
  <si>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</si>
  <si>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</si>
  <si>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</si>
  <si>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</si>
  <si>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</si>
  <si>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</si>
  <si>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</si>
  <si>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</si>
  <si>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</si>
  <si>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</si>
  <si>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</si>
  <si>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</si>
  <si>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</si>
  <si>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</si>
  <si>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</si>
  <si>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</si>
  <si>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</si>
  <si>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</si>
  <si>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</si>
  <si>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</si>
  <si>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</si>
  <si>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</si>
  <si>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</si>
  <si>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</si>
  <si>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</si>
  <si>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</si>
  <si>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</si>
  <si>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</si>
  <si>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</si>
  <si>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</si>
  <si>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</si>
  <si>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</si>
  <si>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</si>
  <si>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</si>
  <si>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</si>
  <si>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</si>
  <si>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</si>
  <si>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</si>
  <si>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</si>
  <si>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</si>
  <si>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</si>
  <si>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</si>
  <si>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</si>
  <si>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</si>
  <si>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</si>
  <si>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</si>
  <si>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</si>
  <si>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</si>
  <si>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</si>
  <si>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</si>
  <si>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</si>
  <si>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</si>
  <si>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</si>
  <si>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</si>
  <si>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</si>
  <si>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</si>
  <si>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</si>
  <si>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</si>
  <si>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</si>
  <si>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</si>
  <si>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</si>
  <si>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</si>
  <si>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</si>
  <si>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</si>
  <si>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</si>
  <si>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</si>
  <si>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</si>
  <si>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</si>
  <si>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</si>
  <si>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</si>
  <si>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</si>
  <si>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</si>
  <si>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</si>
  <si>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</si>
  <si>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</si>
  <si>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</si>
  <si>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</si>
  <si>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</si>
  <si>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</si>
  <si>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</si>
  <si>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</si>
  <si>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</si>
  <si>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</si>
  <si>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</si>
  <si>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</si>
  <si>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</si>
  <si>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</si>
  <si>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</si>
  <si>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</si>
  <si>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</si>
  <si>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</si>
  <si>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</si>
  <si>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</si>
  <si>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</si>
  <si>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</si>
  <si>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</si>
  <si>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</si>
  <si>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</si>
  <si>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</si>
  <si>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</si>
  <si>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</si>
  <si>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</si>
  <si>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</si>
  <si>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</si>
  <si>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</si>
  <si>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</si>
  <si>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</si>
  <si>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</si>
  <si>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</si>
  <si>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</si>
  <si>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</si>
  <si>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</si>
  <si>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</si>
  <si>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</si>
  <si>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</si>
  <si>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</si>
  <si>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</si>
  <si>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</si>
  <si>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</si>
  <si>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</si>
  <si>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</si>
  <si>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</si>
  <si>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</si>
  <si>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</si>
  <si>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</si>
  <si>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</si>
  <si>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</si>
  <si>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</si>
  <si>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</si>
  <si>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</si>
  <si>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</si>
  <si>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</si>
  <si>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</si>
  <si>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</si>
  <si>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</si>
  <si>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</si>
  <si>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</si>
  <si>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</si>
  <si>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</si>
  <si>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</si>
  <si>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</si>
  <si>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</si>
  <si>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</si>
  <si>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</si>
  <si>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</si>
  <si>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</si>
  <si>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</si>
  <si>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</si>
  <si>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</si>
  <si>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</si>
  <si>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</si>
  <si>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</si>
  <si>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</si>
  <si>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</si>
  <si>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</si>
  <si>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</si>
  <si>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</si>
  <si>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</si>
  <si>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</si>
  <si>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</si>
  <si>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</si>
  <si>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</si>
  <si>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</si>
  <si>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</si>
  <si>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</si>
  <si>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</si>
  <si>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</si>
  <si>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</si>
  <si>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</si>
  <si>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</si>
  <si>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</si>
  <si>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</si>
  <si>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</si>
  <si>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</si>
  <si>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</si>
  <si>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</si>
  <si>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</si>
  <si>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</si>
  <si>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</si>
  <si>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</si>
  <si>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</si>
  <si>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</si>
  <si>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</si>
  <si>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</si>
  <si>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</si>
  <si>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</si>
  <si>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</si>
  <si>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</si>
  <si>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</si>
  <si>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</si>
  <si>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</si>
  <si>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</si>
  <si>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</si>
  <si>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</si>
  <si>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</si>
  <si>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</si>
  <si>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</si>
  <si>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</si>
  <si>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</si>
  <si>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</si>
  <si>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</si>
  <si>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</si>
  <si>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</si>
  <si>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</si>
  <si>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</si>
  <si>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</si>
  <si>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</si>
  <si>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</si>
  <si>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</si>
  <si>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</si>
  <si>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</si>
  <si>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</si>
  <si>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</si>
  <si>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</si>
  <si>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</si>
  <si>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</si>
  <si>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</si>
  <si>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</si>
  <si>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</si>
  <si>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</si>
  <si>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</si>
  <si>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</si>
  <si>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</si>
  <si>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</si>
  <si>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</si>
  <si>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</si>
  <si>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</si>
  <si>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</si>
  <si>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</si>
  <si>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</si>
  <si>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</si>
  <si>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</si>
  <si>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</si>
  <si>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</si>
  <si>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</si>
  <si>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</si>
  <si>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</si>
  <si>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</si>
  <si>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</si>
  <si>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</si>
  <si>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</si>
  <si>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</si>
  <si>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</si>
  <si>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</si>
  <si>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</si>
  <si>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</si>
  <si>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</si>
  <si>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</si>
  <si>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</si>
  <si>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</si>
  <si>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</si>
  <si>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</si>
  <si>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</si>
  <si>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</si>
  <si>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</si>
  <si>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</si>
  <si>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</si>
  <si>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</si>
  <si>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</si>
  <si>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</si>
  <si>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</si>
  <si>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</si>
  <si>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</si>
  <si>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</si>
  <si>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</si>
  <si>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</si>
  <si>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</si>
  <si>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</si>
  <si>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</si>
  <si>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</si>
  <si>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</si>
  <si>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</si>
  <si>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</si>
  <si>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</si>
  <si>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</si>
  <si>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</si>
  <si>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</si>
  <si>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</si>
  <si>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</si>
  <si>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</si>
  <si>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</si>
  <si>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</si>
  <si>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</si>
  <si>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</si>
  <si>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</si>
  <si>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</si>
  <si>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</si>
  <si>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</si>
  <si>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</si>
  <si>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</si>
  <si>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</si>
  <si>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</si>
  <si>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</si>
  <si>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</si>
  <si>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</si>
  <si>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</si>
  <si>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</si>
  <si>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</si>
  <si>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</si>
  <si>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</si>
  <si>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</si>
  <si>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</si>
  <si>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</si>
  <si>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</si>
  <si>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</si>
  <si>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</si>
  <si>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</si>
  <si>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</si>
  <si>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</si>
  <si>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</si>
  <si>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</si>
  <si>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</si>
  <si>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</si>
  <si>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</si>
  <si>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</si>
  <si>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</si>
  <si>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</si>
  <si>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</si>
  <si>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</si>
  <si>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</si>
  <si>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</si>
  <si>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</si>
  <si>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</si>
  <si>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</si>
  <si>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</si>
  <si>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</si>
  <si>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</si>
  <si>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</si>
  <si>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</si>
  <si>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</si>
  <si>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</si>
  <si>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</si>
  <si>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</si>
  <si>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</si>
  <si>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</si>
  <si>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</si>
  <si>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</si>
  <si>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</si>
  <si>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</si>
  <si>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</si>
  <si>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</si>
  <si>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</si>
  <si>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</si>
  <si>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</si>
  <si>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</si>
  <si>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</si>
  <si>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</si>
  <si>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</si>
  <si>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</si>
  <si>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</si>
  <si>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</si>
  <si>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</si>
  <si>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</si>
  <si>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</si>
  <si>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</si>
  <si>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</si>
  <si>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</si>
  <si>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</si>
  <si>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</si>
  <si>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</si>
  <si>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</si>
  <si>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</si>
  <si>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</si>
  <si>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</si>
  <si>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</si>
  <si>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</si>
  <si>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</si>
  <si>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</si>
  <si>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</si>
  <si>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</si>
  <si>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</si>
  <si>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</si>
  <si>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</si>
  <si>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</si>
  <si>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</si>
  <si>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</si>
  <si>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</si>
  <si>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</si>
  <si>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</si>
  <si>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</si>
  <si>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</si>
  <si>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</si>
  <si>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</si>
  <si>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</si>
  <si>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</si>
  <si>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</si>
  <si>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</si>
  <si>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</si>
  <si>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</si>
  <si>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</si>
  <si>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</si>
  <si>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</si>
  <si>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</si>
  <si>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</si>
  <si>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</si>
  <si>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</si>
  <si>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</si>
  <si>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</si>
  <si>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</si>
  <si>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</si>
  <si>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</si>
  <si>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</si>
  <si>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</si>
  <si>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</si>
  <si>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</si>
  <si>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</si>
  <si>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</si>
  <si>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</si>
  <si>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</si>
  <si>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</si>
  <si>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</si>
  <si>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</si>
  <si>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</si>
  <si>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</si>
  <si>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</si>
  <si>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</si>
  <si>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</si>
  <si>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</si>
  <si>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</si>
  <si>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</si>
  <si>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</si>
  <si>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</si>
  <si>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</si>
  <si>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</si>
  <si>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</si>
  <si>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</si>
  <si>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</si>
  <si>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</si>
  <si>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</si>
  <si>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</si>
  <si>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</si>
  <si>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</si>
  <si>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</si>
  <si>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</si>
  <si>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</si>
  <si>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</si>
  <si>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</si>
  <si>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</si>
  <si>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</si>
  <si>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</si>
  <si>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</si>
  <si>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</si>
  <si>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</si>
  <si>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</si>
  <si>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</si>
  <si>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</si>
  <si>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</si>
  <si>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</si>
  <si>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</si>
  <si>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</si>
  <si>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</si>
  <si>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</si>
  <si>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</si>
  <si>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</si>
  <si>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</si>
  <si>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</si>
  <si>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</si>
  <si>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</si>
  <si>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</si>
  <si>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</si>
  <si>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</si>
  <si>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</si>
  <si>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</si>
  <si>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</si>
  <si>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</si>
  <si>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</si>
  <si>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</si>
  <si>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</si>
  <si>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</si>
  <si>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</si>
  <si>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</si>
  <si>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</si>
  <si>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</si>
  <si>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</si>
  <si>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</si>
  <si>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</si>
  <si>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</si>
  <si>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</si>
  <si>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</si>
  <si>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</si>
  <si>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</si>
  <si>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</si>
  <si>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</si>
  <si>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</si>
  <si>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</si>
  <si>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</si>
  <si>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</si>
  <si>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</si>
  <si>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</si>
  <si>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</si>
  <si>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</si>
  <si>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</si>
  <si>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</si>
  <si>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</si>
  <si>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</si>
  <si>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</si>
  <si>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</si>
  <si>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</si>
  <si>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</si>
  <si>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</si>
  <si>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</si>
  <si>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</si>
  <si>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</si>
  <si>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</si>
  <si>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</si>
  <si>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</si>
  <si>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</si>
  <si>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</si>
  <si>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</si>
  <si>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</si>
  <si>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</si>
  <si>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</si>
  <si>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</si>
  <si>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</si>
  <si>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</si>
  <si>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</si>
  <si>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</si>
  <si>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</si>
  <si>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</si>
  <si>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</si>
  <si>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</si>
  <si>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</si>
  <si>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</si>
  <si>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</si>
  <si>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</si>
  <si>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</si>
  <si>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</si>
  <si>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</si>
  <si>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</si>
  <si>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</si>
  <si>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</si>
  <si>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</si>
  <si>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</si>
  <si>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</si>
  <si>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</si>
  <si>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</si>
  <si>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</si>
  <si>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</si>
  <si>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</si>
  <si>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</si>
  <si>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</si>
  <si>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</si>
  <si>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</si>
  <si>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</si>
  <si>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</si>
  <si>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</si>
  <si>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</si>
  <si>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</si>
  <si>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</si>
  <si>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</si>
  <si>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</si>
  <si>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</si>
  <si>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</si>
  <si>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</si>
  <si>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</si>
  <si>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</si>
  <si>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</si>
  <si>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</si>
  <si>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</si>
  <si>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</si>
  <si>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</si>
  <si>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</si>
  <si>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</si>
  <si>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</si>
  <si>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</si>
  <si>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</si>
  <si>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</si>
  <si>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</si>
  <si>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</si>
  <si>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</si>
  <si>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</si>
  <si>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</si>
  <si>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</si>
  <si>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</si>
  <si>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</si>
  <si>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</si>
  <si>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</si>
  <si>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</si>
  <si>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</si>
  <si>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</si>
  <si>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</si>
  <si>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</si>
  <si>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</si>
  <si>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</si>
  <si>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</si>
  <si>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</si>
  <si>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</si>
  <si>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</si>
  <si>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</si>
  <si>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</si>
  <si>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</si>
  <si>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</si>
  <si>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</si>
  <si>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</si>
  <si>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</si>
  <si>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</si>
  <si>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</si>
  <si>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</si>
  <si>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</si>
  <si>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</si>
  <si>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</si>
  <si>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</si>
  <si>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</si>
  <si>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</si>
  <si>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</si>
  <si>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</si>
  <si>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</si>
  <si>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</si>
  <si>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</si>
  <si>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</si>
  <si>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</si>
  <si>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</si>
  <si>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</si>
  <si>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</si>
  <si>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</si>
  <si>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</si>
  <si>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</si>
  <si>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</si>
  <si>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</si>
  <si>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</si>
  <si>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</si>
  <si>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</si>
  <si>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</si>
  <si>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</si>
  <si>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</si>
  <si>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</si>
  <si>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</si>
  <si>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</si>
  <si>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</si>
  <si>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</si>
  <si>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</si>
  <si>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</si>
  <si>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</si>
  <si>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</si>
  <si>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</si>
  <si>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</si>
  <si>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</si>
  <si>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</si>
  <si>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</si>
  <si>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</si>
  <si>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</si>
  <si>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</si>
  <si>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</si>
  <si>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</si>
  <si>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</si>
  <si>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</si>
  <si>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</si>
  <si>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</si>
  <si>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</si>
  <si>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</si>
  <si>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</si>
  <si>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</si>
  <si>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</si>
  <si>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</si>
  <si>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</si>
  <si>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</si>
  <si>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</si>
  <si>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</si>
  <si>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</si>
  <si>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</si>
  <si>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</si>
  <si>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</si>
  <si>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</si>
  <si>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</si>
  <si>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</si>
  <si>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</si>
  <si>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</si>
  <si>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</si>
  <si>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</si>
  <si>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</si>
  <si>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</si>
  <si>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</si>
  <si>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</si>
  <si>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</si>
  <si>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</si>
  <si>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</si>
  <si>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</si>
  <si>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</si>
  <si>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</si>
  <si>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</si>
  <si>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</si>
  <si>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</si>
  <si>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</si>
  <si>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</si>
  <si>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</si>
  <si>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</si>
  <si>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</si>
  <si>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</si>
  <si>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</si>
  <si>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</si>
  <si>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</si>
  <si>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</si>
  <si>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</si>
  <si>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</si>
  <si>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</si>
  <si>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</si>
  <si>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</si>
  <si>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</si>
  <si>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</si>
  <si>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</si>
  <si>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</si>
  <si>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</si>
  <si>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</si>
  <si>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</si>
  <si>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</si>
  <si>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</si>
  <si>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</si>
  <si>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</si>
  <si>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</si>
  <si>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</si>
  <si>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</si>
  <si>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</si>
  <si>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</si>
  <si>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</si>
  <si>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</si>
  <si>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</si>
  <si>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</si>
  <si>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</si>
  <si>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</si>
  <si>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</si>
  <si>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</si>
  <si>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</si>
  <si>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</si>
  <si>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</si>
  <si>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</si>
  <si>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</si>
  <si>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</si>
  <si>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</si>
  <si>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</si>
  <si>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</si>
  <si>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</si>
  <si>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</si>
  <si>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</si>
  <si>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</si>
  <si>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</si>
  <si>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</si>
  <si>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</si>
  <si>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</si>
  <si>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</si>
  <si>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</si>
  <si>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</si>
  <si>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</si>
  <si>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</si>
  <si>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</si>
  <si>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</si>
  <si>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</si>
  <si>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</si>
  <si>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</si>
  <si>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</si>
  <si>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</si>
  <si>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</si>
  <si>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</si>
  <si>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</si>
  <si>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</si>
  <si>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</si>
  <si>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</si>
  <si>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</si>
  <si>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</si>
  <si>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</si>
  <si>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</si>
  <si>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</si>
  <si>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</si>
  <si>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</si>
  <si>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</si>
  <si>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</si>
  <si>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</si>
  <si>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</si>
  <si>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</si>
  <si>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</si>
  <si>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</si>
  <si>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</si>
  <si>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</si>
  <si>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</si>
  <si>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</si>
  <si>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</si>
  <si>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</si>
  <si>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</si>
  <si>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</si>
  <si>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</si>
  <si>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</si>
  <si>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</si>
  <si>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</si>
  <si>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</si>
  <si>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</si>
  <si>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</si>
  <si>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</si>
  <si>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</si>
  <si>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</si>
  <si>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</si>
  <si>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</si>
  <si>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</si>
  <si>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</si>
  <si>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</si>
  <si>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</si>
  <si>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</si>
  <si>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</si>
  <si>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</si>
  <si>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</si>
  <si>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</si>
  <si>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</si>
  <si>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</si>
  <si>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</si>
  <si>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</si>
  <si>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</si>
  <si>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</si>
  <si>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</si>
  <si>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</si>
  <si>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</si>
  <si>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</si>
  <si>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</si>
  <si>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</si>
  <si>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</si>
  <si>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</si>
  <si>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</si>
  <si>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</si>
  <si>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</si>
  <si>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</si>
  <si>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</si>
  <si>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</si>
  <si>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</si>
  <si>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</si>
  <si>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</si>
  <si>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</si>
  <si>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</si>
  <si>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</si>
  <si>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</si>
  <si>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</si>
  <si>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</si>
  <si>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</si>
  <si>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</si>
  <si>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</si>
  <si>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</si>
  <si>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</si>
  <si>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</si>
  <si>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</si>
  <si>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</si>
  <si>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</si>
  <si>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</si>
  <si>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</si>
  <si>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</si>
  <si>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</si>
  <si>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</si>
  <si>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</si>
  <si>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</si>
  <si>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</si>
  <si>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</si>
  <si>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</si>
  <si>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</si>
  <si>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</si>
  <si>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</si>
  <si>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</si>
  <si>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</si>
  <si>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</si>
  <si>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</si>
  <si>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</si>
  <si>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</si>
  <si>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</si>
  <si>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</si>
  <si>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</si>
  <si>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</si>
  <si>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</si>
  <si>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</si>
  <si>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</si>
  <si>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</si>
  <si>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</si>
  <si>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</si>
  <si>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</si>
  <si>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</si>
  <si>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</si>
  <si>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</si>
  <si>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</si>
  <si>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</si>
  <si>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</si>
  <si>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</si>
  <si>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</si>
  <si>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</si>
  <si>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</si>
  <si>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</si>
  <si>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</si>
  <si>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</si>
  <si>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</si>
  <si>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</si>
  <si>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</si>
  <si>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</si>
  <si>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</si>
  <si>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</si>
  <si>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</si>
  <si>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</si>
  <si>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</si>
  <si>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</si>
  <si>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</si>
  <si>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</si>
  <si>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</si>
  <si>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</si>
  <si>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</si>
  <si>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</si>
  <si>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</si>
  <si>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</si>
  <si>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</si>
  <si>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</si>
  <si>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</si>
  <si>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</si>
  <si>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</si>
  <si>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</si>
  <si>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</si>
  <si>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</si>
  <si>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</si>
  <si>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</si>
  <si>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</si>
  <si>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</si>
  <si>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</si>
  <si>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</si>
  <si>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</si>
  <si>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</si>
  <si>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</si>
  <si>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</si>
  <si>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</si>
  <si>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</si>
  <si>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</si>
  <si>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</si>
  <si>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</si>
  <si>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</si>
  <si>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</si>
  <si>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</si>
  <si>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</si>
  <si>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</si>
  <si>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</si>
  <si>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</si>
  <si>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</si>
  <si>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</si>
  <si>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</si>
  <si>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</si>
  <si>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</si>
  <si>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</si>
  <si>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</si>
  <si>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</si>
  <si>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</si>
  <si>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</si>
  <si>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</si>
  <si>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</si>
  <si>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</si>
  <si>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</si>
  <si>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</si>
  <si>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</si>
  <si>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</si>
  <si>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</si>
  <si>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</si>
  <si>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</si>
  <si>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</si>
  <si>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</si>
  <si>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</si>
  <si>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</si>
  <si>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</si>
  <si>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</si>
  <si>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</si>
  <si>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</si>
  <si>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</si>
  <si>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</si>
  <si>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</si>
  <si>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</si>
  <si>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</si>
  <si>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</si>
  <si>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</si>
  <si>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</si>
  <si>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</si>
  <si>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</si>
  <si>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</si>
  <si>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</si>
  <si>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</si>
  <si>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</si>
  <si>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</si>
  <si>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</si>
  <si>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</si>
  <si>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</si>
  <si>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</si>
  <si>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</si>
  <si>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</si>
  <si>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</si>
  <si>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</si>
  <si>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</si>
  <si>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</si>
  <si>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</si>
  <si>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</si>
  <si>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</si>
  <si>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</si>
  <si>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</si>
  <si>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</si>
  <si>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</si>
  <si>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</si>
  <si>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</si>
  <si>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</si>
  <si>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</si>
  <si>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</si>
  <si>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</si>
  <si>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</si>
  <si>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</si>
  <si>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</si>
  <si>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</si>
  <si>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</si>
  <si>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</si>
  <si>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</si>
  <si>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</si>
  <si>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</si>
  <si>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</si>
  <si>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</si>
  <si>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</si>
  <si>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</si>
  <si>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</si>
  <si>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</si>
  <si>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</si>
  <si>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</si>
  <si>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</si>
  <si>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</si>
  <si>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</si>
  <si>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</si>
  <si>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</si>
  <si>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</si>
  <si>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</si>
  <si>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</si>
  <si>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</si>
  <si>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</si>
  <si>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</si>
  <si>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</si>
  <si>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</si>
  <si>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</si>
  <si>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</si>
  <si>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</si>
  <si>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</si>
  <si>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</si>
  <si>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</si>
  <si>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</si>
  <si>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</si>
  <si>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</si>
  <si>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</si>
  <si>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</si>
  <si>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</si>
  <si>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</si>
  <si>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</si>
  <si>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</si>
  <si>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</si>
  <si>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</si>
  <si>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</si>
  <si>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</si>
  <si>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</si>
  <si>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</si>
  <si>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</si>
  <si>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</si>
  <si>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</si>
  <si>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</si>
  <si>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</si>
  <si>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</si>
  <si>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</si>
  <si>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</si>
  <si>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</si>
  <si>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</si>
  <si>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</si>
  <si>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</si>
  <si>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</si>
  <si>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</si>
  <si>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</si>
  <si>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</si>
  <si>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</si>
  <si>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</si>
  <si>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</si>
  <si>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</si>
  <si>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</si>
  <si>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</si>
  <si>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</si>
  <si>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</si>
  <si>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</si>
  <si>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</si>
  <si>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</si>
  <si>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</si>
  <si>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</si>
  <si>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</si>
  <si>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</si>
  <si>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</si>
  <si>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</si>
  <si>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</si>
  <si>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</si>
  <si>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</si>
  <si>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</si>
  <si>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</si>
  <si>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</si>
  <si>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</si>
  <si>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</si>
  <si>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</si>
  <si>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</si>
  <si>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</si>
  <si>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</si>
  <si>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</si>
  <si>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</si>
  <si>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</si>
  <si>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</si>
  <si>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</si>
  <si>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</si>
  <si>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</si>
  <si>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</si>
  <si>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</si>
  <si>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</si>
  <si>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</si>
  <si>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</si>
  <si>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</si>
  <si>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</si>
  <si>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</si>
  <si>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</si>
  <si>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</si>
  <si>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</si>
  <si>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</si>
  <si>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</si>
  <si>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</si>
  <si>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</si>
  <si>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</si>
  <si>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</si>
  <si>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</si>
  <si>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</si>
  <si>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</si>
  <si>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</si>
  <si>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</si>
  <si>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</si>
  <si>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</si>
  <si>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</si>
  <si>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</si>
  <si>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</si>
  <si>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</si>
  <si>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</si>
  <si>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</si>
  <si>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</si>
  <si>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</si>
  <si>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</si>
  <si>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</si>
  <si>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</si>
  <si>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</si>
  <si>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</si>
  <si>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</si>
  <si>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</si>
  <si>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</si>
  <si>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</si>
  <si>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</si>
  <si>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</si>
  <si>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</si>
  <si>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</si>
  <si>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</si>
  <si>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</si>
  <si>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</si>
  <si>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</si>
  <si>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</si>
  <si>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</si>
  <si>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</si>
  <si>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</si>
  <si>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</si>
  <si>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</si>
  <si>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</si>
  <si>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</si>
  <si>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</si>
  <si>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</si>
  <si>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</si>
  <si>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</si>
  <si>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</si>
  <si>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</si>
  <si>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</si>
  <si>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</si>
  <si>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</si>
  <si>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</si>
  <si>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</si>
  <si>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</si>
  <si>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</si>
  <si>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</si>
  <si>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</si>
  <si>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</si>
  <si>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</si>
  <si>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</si>
  <si>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</si>
  <si>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</si>
  <si>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</si>
  <si>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</si>
  <si>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</si>
  <si>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</si>
  <si>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</si>
  <si>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</si>
  <si>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</si>
  <si>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</si>
  <si>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</si>
  <si>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</si>
  <si>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</si>
  <si>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</si>
  <si>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</si>
  <si>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</si>
  <si>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</si>
  <si>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</si>
  <si>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</si>
  <si>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</si>
  <si>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</si>
  <si>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</si>
  <si>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</si>
  <si>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</si>
  <si>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</si>
  <si>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</si>
  <si>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</si>
  <si>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</si>
  <si>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</si>
  <si>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</si>
  <si>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</si>
  <si>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</si>
  <si>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</si>
  <si>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</si>
  <si>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</si>
  <si>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</si>
  <si>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</si>
  <si>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</si>
  <si>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</si>
  <si>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</si>
  <si>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</si>
  <si>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</si>
  <si>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</si>
  <si>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</si>
  <si>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</si>
  <si>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</si>
  <si>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</si>
  <si>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</si>
  <si>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</si>
  <si>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</si>
  <si>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</si>
  <si>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</si>
  <si>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</si>
  <si>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</si>
  <si>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</si>
  <si>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</si>
  <si>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</si>
  <si>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</si>
  <si>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</si>
  <si>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</si>
  <si>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</si>
  <si>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</si>
  <si>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</si>
  <si>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</si>
  <si>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</si>
  <si>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</si>
  <si>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</si>
  <si>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</si>
  <si>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</si>
  <si>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</si>
  <si>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</si>
  <si>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</si>
  <si>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</si>
  <si>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</si>
  <si>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</si>
  <si>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</si>
  <si>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</si>
  <si>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</si>
  <si>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</si>
  <si>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</si>
  <si>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</si>
  <si>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</si>
  <si>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</si>
  <si>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</si>
  <si>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</si>
  <si>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</si>
  <si>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</si>
  <si>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</si>
  <si>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</si>
  <si>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</si>
  <si>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</si>
  <si>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</si>
  <si>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</si>
  <si>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</si>
  <si>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</si>
  <si>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</si>
  <si>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</si>
  <si>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</si>
  <si>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</si>
  <si>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</si>
  <si>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</si>
  <si>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</si>
  <si>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</si>
  <si>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</si>
  <si>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</si>
  <si>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</si>
  <si>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</si>
  <si>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</si>
  <si>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</si>
  <si>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</si>
  <si>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</si>
  <si>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</si>
  <si>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</si>
  <si>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</si>
  <si>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</si>
  <si>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</si>
  <si>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</si>
  <si>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</si>
  <si>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</si>
  <si>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</si>
  <si>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</si>
  <si>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</si>
  <si>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</si>
  <si>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</si>
  <si>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</si>
  <si>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</si>
  <si>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</si>
  <si>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</si>
  <si>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</si>
  <si>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</si>
  <si>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</si>
  <si>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</si>
  <si>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</si>
  <si>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</si>
  <si>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</si>
  <si>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</si>
  <si>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</si>
  <si>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</si>
  <si>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</si>
  <si>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</si>
  <si>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</si>
  <si>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</si>
  <si>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</si>
  <si>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</si>
  <si>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</si>
  <si>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</si>
  <si>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</si>
  <si>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</si>
  <si>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</si>
  <si>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</si>
  <si>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</si>
  <si>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</si>
  <si>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</si>
  <si>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</si>
  <si>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</si>
  <si>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</si>
  <si>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</si>
  <si>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</si>
  <si>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</si>
  <si>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</si>
  <si>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</si>
  <si>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</si>
  <si>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</si>
  <si>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</si>
  <si>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</si>
  <si>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</si>
  <si>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</si>
  <si>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</si>
  <si>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</si>
  <si>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</si>
  <si>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</si>
  <si>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</si>
  <si>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</si>
  <si>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</si>
  <si>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</si>
  <si>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</si>
  <si>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</si>
  <si>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</si>
  <si>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</si>
  <si>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</si>
  <si>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</si>
  <si>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</si>
  <si>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</si>
  <si>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</si>
  <si>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</si>
  <si>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</si>
  <si>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</si>
  <si>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</si>
  <si>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</si>
  <si>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</si>
  <si>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</si>
  <si>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</si>
  <si>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</si>
  <si>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</si>
  <si>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</si>
  <si>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</si>
  <si>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</si>
  <si>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</si>
  <si>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</si>
  <si>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</si>
  <si>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</si>
  <si>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</si>
  <si>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</si>
  <si>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</si>
  <si>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</si>
  <si>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</si>
  <si>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</si>
  <si>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</si>
  <si>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</si>
  <si>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</si>
  <si>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</si>
  <si>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</si>
  <si>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</si>
  <si>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</si>
  <si>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</si>
  <si>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</si>
  <si>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</si>
  <si>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</si>
  <si>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</si>
  <si>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</si>
  <si>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</si>
  <si>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</si>
  <si>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</si>
  <si>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</si>
  <si>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</si>
  <si>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</si>
  <si>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</si>
  <si>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</si>
  <si>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</si>
  <si>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</si>
  <si>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</si>
  <si>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</si>
  <si>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</si>
  <si>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</si>
  <si>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</si>
  <si>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</si>
  <si>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</si>
  <si>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</si>
  <si>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</si>
  <si>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</si>
  <si>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</si>
  <si>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</si>
  <si>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</si>
  <si>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</si>
  <si>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</si>
  <si>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</si>
  <si>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</si>
  <si>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</si>
  <si>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</si>
  <si>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</si>
  <si>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</si>
  <si>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</si>
  <si>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</si>
  <si>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</si>
  <si>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</si>
  <si>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</si>
  <si>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</si>
  <si>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</si>
  <si>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</si>
  <si>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</si>
  <si>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</si>
  <si>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</si>
  <si>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</si>
  <si>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</si>
  <si>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</si>
  <si>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</si>
  <si>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</si>
  <si>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</si>
  <si>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</si>
  <si>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</si>
  <si>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</si>
  <si>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</si>
  <si>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</si>
  <si>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</si>
  <si>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</si>
  <si>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</si>
  <si>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</si>
  <si>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</si>
  <si>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</si>
  <si>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</si>
  <si>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</si>
  <si>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</si>
  <si>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</si>
  <si>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</si>
  <si>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</si>
  <si>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</si>
  <si>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</si>
  <si>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</si>
  <si>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</si>
  <si>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</si>
  <si>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</si>
  <si>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</si>
  <si>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</si>
  <si>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</si>
  <si>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</si>
  <si>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</si>
  <si>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</si>
  <si>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</si>
  <si>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</si>
  <si>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</si>
  <si>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</si>
  <si>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</si>
  <si>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</si>
  <si>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</si>
  <si>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</si>
  <si>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</si>
  <si>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</si>
  <si>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</si>
  <si>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</si>
  <si>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</si>
  <si>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</si>
  <si>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</si>
  <si>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</si>
  <si>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</si>
  <si>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</si>
  <si>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</si>
  <si>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</si>
  <si>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</si>
  <si>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</si>
  <si>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</si>
  <si>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</si>
  <si>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</si>
  <si>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</si>
  <si>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</si>
  <si>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</si>
  <si>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</si>
  <si>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</si>
  <si>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</si>
  <si>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</si>
  <si>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</si>
  <si>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</si>
  <si>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</si>
  <si>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</si>
  <si>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</si>
  <si>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</si>
  <si>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</si>
  <si>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</si>
  <si>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</si>
  <si>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</si>
  <si>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</si>
  <si>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</si>
  <si>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</si>
  <si>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</si>
  <si>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</si>
  <si>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</si>
  <si>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</si>
  <si>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</si>
  <si>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</si>
  <si>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</si>
  <si>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</si>
  <si>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</si>
  <si>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</si>
  <si>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</si>
  <si>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</si>
  <si>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</si>
  <si>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</si>
  <si>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</si>
  <si>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</si>
  <si>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</si>
  <si>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</si>
  <si>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</si>
  <si>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</si>
  <si>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</si>
  <si>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</si>
  <si>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</si>
  <si>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</si>
  <si>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</si>
  <si>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</si>
  <si>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</si>
  <si>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</si>
  <si>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</si>
  <si>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</si>
  <si>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</si>
  <si>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</si>
  <si>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</si>
  <si>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</si>
  <si>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</si>
  <si>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</si>
  <si>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</si>
  <si>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</si>
  <si>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</si>
  <si>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</si>
  <si>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</si>
  <si>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</si>
  <si>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</si>
  <si>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</si>
  <si>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</si>
  <si>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</si>
  <si>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</si>
  <si>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</si>
  <si>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</si>
  <si>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</si>
  <si>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</si>
  <si>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</si>
  <si>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</si>
  <si>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</si>
  <si>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</si>
  <si>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</si>
  <si>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</si>
  <si>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</si>
  <si>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</si>
  <si>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</si>
  <si>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</si>
  <si>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</si>
  <si>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</si>
  <si>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</si>
  <si>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</si>
  <si>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</si>
  <si>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</si>
  <si>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</si>
  <si>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</si>
  <si>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</si>
  <si>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</si>
  <si>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</si>
  <si>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</si>
  <si>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</si>
  <si>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</si>
  <si>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</si>
  <si>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</si>
  <si>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</si>
  <si>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</si>
  <si>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</si>
  <si>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</si>
  <si>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</si>
  <si>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</si>
  <si>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</si>
  <si>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</si>
  <si>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</si>
  <si>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</si>
  <si>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</si>
  <si>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</si>
  <si>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</si>
  <si>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</si>
  <si>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</si>
  <si>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</si>
  <si>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</si>
  <si>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</si>
  <si>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</si>
  <si>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</si>
  <si>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</si>
  <si>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</si>
  <si>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</si>
  <si>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</si>
  <si>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</si>
  <si>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</si>
  <si>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</si>
  <si>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</si>
  <si>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</si>
  <si>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</si>
  <si>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</si>
  <si>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</si>
  <si>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</si>
  <si>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</si>
  <si>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</si>
  <si>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</si>
  <si>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</si>
  <si>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</si>
  <si>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</si>
  <si>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</si>
  <si>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</si>
  <si>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</si>
  <si>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</si>
  <si>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</si>
  <si>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</si>
  <si>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</si>
  <si>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</si>
  <si>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</si>
  <si>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</si>
  <si>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</si>
  <si>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</si>
  <si>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</si>
  <si>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</si>
  <si>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</si>
  <si>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</si>
  <si>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</si>
  <si>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</si>
  <si>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</si>
  <si>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</si>
  <si>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</si>
  <si>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</si>
  <si>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</si>
  <si>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</si>
  <si>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</si>
  <si>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</si>
  <si>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</si>
  <si>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</si>
  <si>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</si>
  <si>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</si>
  <si>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</si>
  <si>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</si>
  <si>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</si>
  <si>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</si>
  <si>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</si>
  <si>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</si>
  <si>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</si>
  <si>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</si>
  <si>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</si>
  <si>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</si>
  <si>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</si>
  <si>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</si>
  <si>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</si>
  <si>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</si>
  <si>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</si>
  <si>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</si>
  <si>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</si>
  <si>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</si>
  <si>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</si>
  <si>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</si>
  <si>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</si>
  <si>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</si>
  <si>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</si>
  <si>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</si>
  <si>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</si>
  <si>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</si>
  <si>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</si>
  <si>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</si>
  <si>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</si>
  <si>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</si>
  <si>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</si>
  <si>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</si>
  <si>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</si>
  <si>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</si>
  <si>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</si>
  <si>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</si>
  <si>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</si>
  <si>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</si>
  <si>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</si>
  <si>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</si>
  <si>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</si>
  <si>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</si>
  <si>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</si>
  <si>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</si>
  <si>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</si>
  <si>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</si>
  <si>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</si>
  <si>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</si>
  <si>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</si>
  <si>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</si>
  <si>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</si>
  <si>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</si>
  <si>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</si>
  <si>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</si>
  <si>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</si>
  <si>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</si>
  <si>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</si>
  <si>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</si>
  <si>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</si>
  <si>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</si>
  <si>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</si>
  <si>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</si>
  <si>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</si>
  <si>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</si>
  <si>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</si>
  <si>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</si>
  <si>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</si>
  <si>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</si>
  <si>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</si>
  <si>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</si>
  <si>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</si>
  <si>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</si>
  <si>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</si>
  <si>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</si>
  <si>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</si>
  <si>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</si>
  <si>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</si>
  <si>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</si>
  <si>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</si>
  <si>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</si>
  <si>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</si>
  <si>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</si>
  <si>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</si>
  <si>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</si>
  <si>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</si>
  <si>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</si>
  <si>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</si>
  <si>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</si>
  <si>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</si>
  <si>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</si>
  <si>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</si>
  <si>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</si>
  <si>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</si>
  <si>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</si>
  <si>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</si>
  <si>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</si>
  <si>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</si>
  <si>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</si>
  <si>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</si>
  <si>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</si>
  <si>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</si>
  <si>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</si>
  <si>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</si>
  <si>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</si>
  <si>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</si>
  <si>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</si>
  <si>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</si>
  <si>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</si>
  <si>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</si>
  <si>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</si>
  <si>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</si>
  <si>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</si>
  <si>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</si>
  <si>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</si>
  <si>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</si>
  <si>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</si>
  <si>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</si>
  <si>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</si>
  <si>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</si>
  <si>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</si>
  <si>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</si>
  <si>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</si>
  <si>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</si>
  <si>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</si>
  <si>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</si>
  <si>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</si>
  <si>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</si>
  <si>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</si>
  <si>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</si>
  <si>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</si>
  <si>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</si>
  <si>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</si>
  <si>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</si>
  <si>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</si>
  <si>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</si>
  <si>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</si>
  <si>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</si>
  <si>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</si>
  <si>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</si>
  <si>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</si>
  <si>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</si>
  <si>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</si>
  <si>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</si>
  <si>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</si>
  <si>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</si>
  <si>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</si>
  <si>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</si>
  <si>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</si>
  <si>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</si>
  <si>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</si>
  <si>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</si>
  <si>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</si>
  <si>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</si>
  <si>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</si>
  <si>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</si>
  <si>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</si>
  <si>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</si>
  <si>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</si>
  <si>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</si>
  <si>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</si>
  <si>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</si>
  <si>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</si>
  <si>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</si>
  <si>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</si>
  <si>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</si>
  <si>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</si>
  <si>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</si>
  <si>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</si>
  <si>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</si>
  <si>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</si>
  <si>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</si>
  <si>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</si>
  <si>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</si>
  <si>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</si>
  <si>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</si>
  <si>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</si>
  <si>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</si>
  <si>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</si>
  <si>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</si>
  <si>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</si>
  <si>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</si>
  <si>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</si>
  <si>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</si>
  <si>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</si>
  <si>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</si>
  <si>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</si>
  <si>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</si>
  <si>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</si>
  <si>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</si>
  <si>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</si>
  <si>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</si>
  <si>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</si>
  <si>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</si>
  <si>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</si>
  <si>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</si>
  <si>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</si>
  <si>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</si>
  <si>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</si>
  <si>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</si>
  <si>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</si>
  <si>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</si>
  <si>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</si>
  <si>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</si>
  <si>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</si>
  <si>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</si>
  <si>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</si>
  <si>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</si>
  <si>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</si>
  <si>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</si>
  <si>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</si>
  <si>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</si>
  <si>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</si>
  <si>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</si>
  <si>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</si>
  <si>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</si>
  <si>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</si>
  <si>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</si>
  <si>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</si>
  <si>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</si>
  <si>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</si>
  <si>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</si>
  <si>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</si>
  <si>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</si>
  <si>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</si>
  <si>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</si>
  <si>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</si>
  <si>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</si>
  <si>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</si>
  <si>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</si>
  <si>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</si>
  <si>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</si>
  <si>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</si>
  <si>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</si>
  <si>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</si>
  <si>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</si>
  <si>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</si>
  <si>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</si>
  <si>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</si>
  <si>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</si>
  <si>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</si>
  <si>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</si>
  <si>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</si>
  <si>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</si>
  <si>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</si>
  <si>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</si>
  <si>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</si>
  <si>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</si>
  <si>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</si>
  <si>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</si>
  <si>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</si>
  <si>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</si>
  <si>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</si>
  <si>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</si>
  <si>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</si>
  <si>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</si>
  <si>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</si>
  <si>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</si>
  <si>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</si>
  <si>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</si>
  <si>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</si>
  <si>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</si>
  <si>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</si>
  <si>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</si>
  <si>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</si>
  <si>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</si>
  <si>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</si>
  <si>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</si>
  <si>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</si>
  <si>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</si>
  <si>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</si>
  <si>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</si>
  <si>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</si>
  <si>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</si>
  <si>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</si>
  <si>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</si>
  <si>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</si>
  <si>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</si>
  <si>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</si>
  <si>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</si>
  <si>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</si>
  <si>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</si>
  <si>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</si>
  <si>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</si>
  <si>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</si>
  <si>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</si>
  <si>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</si>
  <si>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</si>
  <si>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</si>
  <si>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</si>
  <si>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</si>
  <si>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</si>
  <si>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</si>
  <si>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</si>
  <si>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</si>
  <si>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</si>
  <si>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</si>
  <si>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</si>
  <si>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</si>
  <si>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</si>
  <si>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</si>
  <si>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</si>
  <si>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</si>
  <si>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</si>
  <si>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</si>
  <si>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</si>
  <si>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</si>
  <si>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</si>
  <si>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</si>
  <si>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</si>
  <si>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</si>
  <si>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</si>
  <si>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</si>
  <si>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</si>
  <si>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</si>
  <si>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</si>
  <si>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</si>
  <si>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</si>
  <si>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</si>
  <si>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</si>
  <si>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</si>
  <si>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</si>
  <si>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</si>
  <si>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</si>
  <si>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</si>
  <si>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</si>
  <si>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</si>
  <si>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</si>
  <si>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</si>
  <si>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</si>
  <si>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</si>
  <si>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</si>
  <si>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</si>
  <si>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</si>
  <si>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</si>
  <si>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</si>
  <si>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</si>
  <si>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</si>
  <si>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</si>
  <si>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</si>
  <si>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</si>
  <si>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</si>
  <si>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</si>
  <si>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</si>
  <si>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</si>
  <si>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</si>
  <si>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</si>
  <si>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</si>
  <si>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</si>
  <si>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</si>
  <si>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</si>
  <si>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</si>
  <si>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</si>
  <si>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</si>
  <si>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</si>
  <si>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</si>
  <si>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</si>
  <si>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</si>
  <si>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</si>
  <si>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</si>
  <si>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</si>
  <si>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</si>
  <si>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</si>
  <si>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</si>
  <si>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</si>
  <si>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</si>
  <si>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</si>
  <si>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</si>
  <si>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</si>
  <si>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</si>
  <si>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</si>
  <si>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</si>
  <si>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</si>
  <si>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</si>
  <si>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</si>
  <si>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</si>
  <si>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</si>
  <si>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</si>
  <si>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</si>
  <si>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</si>
  <si>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</si>
  <si>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</si>
  <si>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</si>
  <si>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</si>
  <si>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</si>
  <si>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</si>
  <si>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</si>
  <si>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</si>
  <si>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</si>
  <si>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</si>
  <si>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</si>
  <si>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</si>
  <si>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</si>
  <si>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</si>
  <si>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</si>
  <si>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</si>
  <si>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</si>
  <si>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</si>
  <si>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</si>
  <si>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</si>
  <si>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</si>
  <si>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</si>
  <si>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</si>
  <si>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</si>
  <si>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</si>
  <si>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</si>
  <si>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</si>
  <si>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</si>
  <si>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</si>
  <si>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</si>
  <si>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</si>
  <si>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</si>
  <si>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</si>
  <si>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</si>
  <si>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</si>
  <si>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</si>
  <si>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</si>
  <si>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</si>
  <si>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</si>
  <si>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</si>
  <si>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</si>
  <si>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</si>
  <si>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</si>
  <si>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</si>
  <si>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</si>
  <si>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</si>
  <si>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</si>
  <si>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</si>
  <si>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</si>
  <si>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</si>
  <si>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</si>
  <si>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</si>
  <si>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</si>
  <si>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</si>
  <si>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</si>
  <si>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</si>
  <si>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</si>
  <si>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</si>
  <si>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</si>
  <si>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</si>
  <si>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</si>
  <si>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</si>
  <si>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</si>
  <si>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</si>
  <si>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</si>
  <si>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</si>
  <si>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</si>
  <si>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</si>
  <si>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</si>
  <si>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</si>
  <si>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</si>
  <si>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</si>
  <si>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</si>
  <si>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</si>
  <si>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</si>
  <si>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</si>
  <si>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</si>
  <si>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</si>
  <si>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</si>
  <si>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</si>
  <si>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</si>
  <si>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</si>
  <si>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</si>
  <si>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</si>
  <si>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</si>
  <si>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</si>
  <si>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</si>
  <si>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</si>
  <si>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</si>
  <si>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</si>
  <si>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</si>
  <si>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</si>
  <si>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</si>
  <si>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</si>
  <si>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</si>
  <si>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</si>
  <si>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</si>
  <si>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</si>
  <si>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</si>
  <si>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</si>
  <si>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</si>
  <si>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</si>
  <si>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</si>
  <si>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</si>
  <si>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</si>
  <si>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</si>
  <si>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</si>
  <si>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</si>
  <si>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</si>
  <si>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</si>
  <si>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</si>
  <si>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</si>
  <si>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</si>
  <si>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</si>
  <si>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</si>
  <si>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</si>
  <si>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</si>
  <si>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</si>
  <si>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</si>
  <si>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</si>
  <si>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</si>
  <si>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</si>
  <si>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</si>
  <si>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</si>
  <si>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</si>
  <si>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</si>
  <si>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</si>
  <si>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</si>
  <si>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</si>
  <si>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</si>
  <si>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</si>
  <si>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</si>
  <si>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</si>
  <si>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</si>
  <si>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</si>
  <si>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</si>
  <si>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</si>
  <si>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</si>
  <si>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</si>
  <si>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</si>
  <si>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</si>
  <si>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</si>
  <si>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</si>
  <si>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</si>
  <si>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</si>
  <si>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</si>
  <si>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</si>
  <si>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</si>
  <si>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</si>
  <si>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</si>
  <si>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</si>
  <si>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</si>
  <si>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</si>
  <si>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</si>
  <si>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</si>
  <si>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</si>
  <si>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</si>
  <si>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</si>
  <si>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</si>
  <si>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</si>
  <si>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</si>
  <si>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</si>
  <si>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</si>
  <si>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</si>
  <si>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</si>
  <si>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</si>
  <si>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</si>
  <si>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</si>
  <si>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</si>
  <si>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</si>
  <si>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</si>
  <si>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</si>
  <si>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</si>
  <si>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</si>
  <si>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</si>
  <si>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</si>
  <si>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</si>
  <si>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</si>
  <si>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</si>
  <si>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</si>
  <si>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</si>
  <si>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</si>
  <si>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</si>
  <si>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</si>
  <si>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</si>
  <si>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</si>
  <si>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</si>
  <si>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</si>
  <si>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</si>
  <si>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</si>
  <si>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</si>
  <si>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</si>
  <si>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</si>
  <si>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</si>
  <si>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</si>
  <si>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</si>
  <si>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</si>
  <si>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</si>
  <si>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</si>
  <si>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</si>
  <si>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</si>
  <si>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</si>
  <si>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</si>
  <si>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</si>
  <si>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</si>
  <si>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</si>
  <si>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</si>
  <si>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</si>
  <si>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</si>
  <si>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</si>
  <si>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</si>
  <si>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</si>
  <si>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</si>
  <si>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</si>
  <si>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</si>
  <si>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</si>
  <si>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</si>
  <si>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</si>
  <si>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</si>
  <si>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</si>
  <si>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</si>
  <si>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</si>
  <si>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</si>
  <si>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</si>
  <si>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</si>
  <si>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</si>
  <si>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</si>
  <si>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</si>
  <si>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</si>
  <si>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</si>
  <si>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</si>
  <si>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</si>
  <si>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</si>
  <si>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</si>
  <si>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</si>
  <si>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</si>
  <si>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</si>
  <si>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</si>
  <si>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</si>
  <si>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</si>
  <si>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</si>
  <si>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</si>
  <si>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</si>
  <si>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</si>
  <si>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</si>
  <si>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</si>
  <si>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</si>
  <si>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</si>
  <si>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</si>
  <si>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</si>
  <si>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</si>
  <si>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</si>
  <si>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</si>
  <si>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</si>
  <si>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</si>
  <si>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</si>
  <si>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</si>
  <si>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</si>
  <si>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</si>
  <si>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</si>
  <si>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</si>
  <si>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</si>
  <si>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</si>
  <si>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</si>
  <si>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</si>
  <si>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</si>
  <si>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</si>
  <si>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</si>
  <si>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</si>
  <si>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</si>
  <si>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</si>
  <si>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</si>
  <si>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</si>
  <si>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</si>
  <si>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</si>
  <si>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</si>
  <si>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</si>
  <si>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</si>
  <si>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</si>
  <si>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</si>
  <si>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</si>
  <si>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</si>
  <si>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</si>
  <si>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</si>
  <si>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</si>
  <si>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</si>
  <si>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</si>
  <si>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</si>
  <si>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</si>
  <si>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</si>
  <si>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</si>
  <si>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</si>
  <si>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</si>
  <si>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</si>
  <si>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</si>
  <si>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</si>
  <si>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</si>
  <si>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</si>
  <si>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</si>
  <si>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</si>
  <si>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</si>
  <si>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</si>
  <si>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</si>
  <si>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</si>
  <si>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</si>
  <si>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</si>
  <si>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</si>
  <si>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</si>
  <si>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</si>
  <si>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</si>
  <si>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</si>
  <si>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</si>
  <si>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</si>
  <si>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</si>
  <si>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</si>
  <si>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</si>
  <si>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</si>
  <si>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</si>
  <si>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</si>
  <si>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</si>
  <si>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</si>
  <si>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</si>
  <si>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</si>
  <si>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</si>
  <si>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</si>
  <si>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</si>
  <si>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</si>
  <si>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</si>
  <si>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</si>
  <si>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</si>
  <si>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</si>
  <si>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</si>
  <si>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</si>
  <si>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</si>
  <si>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</si>
  <si>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</si>
  <si>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</si>
  <si>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</si>
  <si>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</si>
  <si>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</si>
  <si>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</si>
  <si>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</si>
  <si>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</si>
  <si>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</si>
  <si>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</si>
  <si>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</si>
  <si>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</si>
  <si>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</si>
  <si>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</si>
  <si>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</si>
  <si>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</si>
  <si>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</si>
  <si>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</si>
  <si>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</si>
  <si>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</si>
  <si>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</si>
  <si>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</si>
  <si>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</si>
  <si>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</si>
  <si>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</si>
  <si>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</si>
  <si>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</si>
  <si>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</si>
  <si>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</si>
  <si>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</si>
  <si>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</si>
  <si>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</si>
  <si>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</si>
  <si>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</si>
  <si>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</si>
  <si>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</si>
  <si>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</si>
  <si>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</si>
  <si>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</si>
  <si>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</si>
  <si>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</si>
  <si>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</si>
  <si>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</si>
  <si>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</si>
  <si>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</si>
  <si>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</si>
  <si>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</si>
  <si>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</si>
  <si>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</si>
  <si>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</si>
  <si>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</si>
  <si>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</si>
  <si>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</si>
  <si>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</si>
  <si>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</si>
  <si>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</si>
  <si>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</si>
  <si>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</si>
  <si>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</si>
  <si>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</si>
  <si>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</si>
  <si>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</si>
  <si>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</si>
  <si>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</si>
  <si>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</si>
  <si>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</si>
  <si>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</si>
  <si>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</si>
  <si>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</si>
  <si>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</si>
  <si>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</si>
  <si>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</si>
  <si>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</si>
  <si>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</si>
  <si>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</si>
  <si>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</si>
  <si>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</si>
  <si>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</si>
  <si>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</si>
  <si>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</si>
  <si>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</si>
  <si>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</si>
  <si>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</si>
  <si>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</si>
  <si>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</si>
  <si>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</si>
  <si>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</si>
  <si>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</si>
  <si>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</si>
  <si>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</si>
  <si>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</si>
  <si>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</si>
  <si>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</si>
  <si>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</si>
  <si>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</si>
  <si>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</si>
  <si>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</si>
  <si>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</si>
  <si>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</si>
  <si>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</si>
  <si>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</si>
  <si>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</si>
  <si>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</si>
  <si>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</si>
  <si>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</si>
  <si>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</si>
  <si>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</si>
  <si>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</si>
  <si>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</si>
  <si>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</si>
  <si>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</si>
  <si>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</si>
  <si>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</si>
  <si>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</si>
  <si>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</si>
  <si>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</si>
  <si>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</si>
  <si>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</si>
  <si>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</si>
  <si>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</si>
  <si>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</si>
  <si>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</si>
  <si>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</si>
  <si>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</si>
  <si>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</si>
  <si>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</si>
  <si>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</si>
  <si>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</si>
  <si>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</si>
  <si>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</si>
  <si>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</si>
  <si>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</si>
  <si>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</si>
  <si>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</si>
  <si>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</si>
  <si>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</si>
  <si>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</si>
  <si>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</si>
  <si>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</si>
  <si>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</si>
  <si>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</si>
  <si>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</si>
  <si>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</si>
  <si>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</si>
  <si>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</si>
  <si>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</si>
  <si>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</si>
  <si>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</si>
  <si>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</si>
  <si>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</si>
  <si>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</si>
  <si>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</si>
  <si>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</si>
  <si>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</si>
  <si>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</si>
  <si>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</si>
  <si>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</si>
  <si>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</si>
  <si>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</si>
  <si>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</si>
  <si>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</si>
  <si>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</si>
  <si>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</si>
  <si>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</si>
  <si>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</si>
  <si>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</si>
  <si>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</si>
  <si>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</si>
  <si>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</si>
  <si>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</si>
  <si>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</si>
  <si>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</si>
  <si>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</si>
  <si>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</si>
  <si>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</si>
  <si>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</si>
  <si>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</si>
  <si>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</si>
  <si>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</si>
  <si>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</si>
  <si>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</si>
  <si>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</si>
  <si>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</si>
  <si>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</si>
  <si>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</si>
  <si>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</si>
  <si>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</si>
  <si>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</si>
  <si>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</si>
  <si>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</si>
  <si>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</si>
  <si>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</si>
  <si>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</si>
  <si>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</si>
  <si>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</si>
  <si>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</si>
  <si>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</si>
  <si>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</si>
  <si>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</si>
  <si>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</si>
  <si>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</si>
  <si>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</si>
  <si>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</si>
  <si>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</si>
  <si>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</si>
  <si>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</si>
  <si>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</si>
  <si>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</si>
  <si>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</si>
  <si>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</si>
  <si>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</si>
  <si>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</si>
  <si>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</si>
  <si>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</si>
  <si>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</si>
  <si>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</si>
  <si>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</si>
  <si>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</si>
  <si>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</si>
  <si>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</si>
  <si>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</si>
  <si>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</si>
  <si>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</si>
  <si>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</si>
  <si>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</si>
  <si>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</si>
  <si>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</si>
  <si>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</si>
  <si>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</si>
  <si>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</si>
  <si>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</si>
  <si>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</si>
  <si>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</si>
  <si>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</si>
  <si>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</si>
  <si>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</si>
  <si>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</si>
  <si>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</si>
  <si>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</si>
  <si>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</si>
  <si>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</si>
  <si>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</si>
  <si>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</si>
  <si>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</si>
  <si>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</si>
  <si>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</si>
  <si>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</si>
  <si>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</si>
  <si>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</si>
  <si>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</si>
  <si>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</si>
  <si>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</si>
  <si>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</si>
  <si>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</si>
  <si>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</si>
  <si>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</si>
  <si>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</si>
  <si>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</si>
  <si>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</si>
  <si>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</si>
  <si>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</si>
  <si>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</si>
  <si>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</si>
  <si>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</si>
  <si>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</si>
  <si>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</si>
  <si>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</si>
  <si>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</si>
  <si>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</si>
  <si>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</si>
  <si>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</si>
  <si>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</si>
  <si>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</si>
  <si>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</si>
  <si>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</si>
  <si>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</si>
  <si>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</si>
  <si>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</si>
  <si>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</si>
  <si>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</si>
  <si>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</si>
  <si>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</si>
  <si>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</si>
  <si>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</si>
  <si>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</si>
  <si>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</si>
  <si>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</si>
  <si>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</si>
  <si>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</si>
  <si>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</si>
  <si>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</si>
  <si>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</si>
  <si>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</si>
  <si>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</si>
  <si>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</si>
  <si>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</si>
  <si>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</si>
  <si>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</si>
  <si>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</si>
  <si>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</si>
  <si>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</si>
  <si>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</si>
  <si>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</si>
  <si>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</si>
  <si>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</si>
  <si>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</si>
  <si>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</si>
  <si>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</si>
  <si>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</si>
  <si>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</si>
  <si>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</si>
  <si>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</si>
  <si>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</si>
  <si>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</si>
  <si>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</si>
  <si>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</si>
  <si>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</si>
  <si>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</si>
  <si>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</si>
  <si>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</si>
  <si>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</si>
  <si>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</si>
  <si>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</si>
  <si>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</si>
  <si>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</si>
  <si>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</si>
  <si>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</si>
  <si>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</si>
  <si>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</si>
  <si>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</si>
  <si>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</si>
  <si>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</si>
  <si>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</si>
  <si>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</si>
  <si>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</si>
  <si>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</si>
  <si>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</si>
  <si>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</si>
  <si>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</si>
  <si>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</si>
  <si>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</si>
  <si>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</si>
  <si>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</si>
  <si>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</si>
  <si>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</si>
  <si>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</si>
  <si>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</si>
  <si>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</si>
  <si>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</si>
  <si>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</si>
  <si>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</si>
  <si>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</si>
  <si>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</si>
  <si>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</si>
  <si>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</si>
  <si>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</si>
  <si>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</si>
  <si>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</si>
  <si>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</si>
  <si>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</si>
  <si>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</si>
  <si>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</si>
  <si>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</si>
  <si>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</si>
  <si>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</si>
  <si>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</si>
  <si>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</si>
  <si>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</si>
  <si>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</si>
  <si>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</si>
  <si>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</si>
  <si>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</si>
  <si>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</si>
  <si>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</si>
  <si>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</si>
  <si>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</si>
  <si>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</si>
  <si>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</si>
  <si>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</si>
  <si>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</si>
  <si>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</si>
  <si>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</si>
  <si>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</si>
  <si>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</si>
  <si>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</si>
  <si>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</si>
  <si>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</si>
  <si>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</si>
  <si>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</si>
  <si>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</si>
  <si>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</si>
  <si>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</si>
  <si>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</si>
  <si>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</si>
  <si>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</si>
  <si>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</si>
  <si>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</si>
  <si>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</si>
  <si>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</si>
  <si>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</si>
  <si>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</si>
  <si>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</si>
  <si>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</si>
  <si>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</si>
  <si>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</si>
  <si>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</si>
  <si>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</si>
  <si>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</si>
  <si>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</si>
  <si>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</si>
  <si>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</si>
  <si>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</si>
  <si>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</si>
  <si>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</si>
  <si>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</si>
  <si>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</si>
  <si>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</si>
  <si>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</si>
  <si>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</si>
  <si>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</si>
  <si>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</si>
  <si>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</si>
  <si>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</si>
  <si>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</si>
  <si>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</si>
  <si>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</si>
  <si>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</si>
  <si>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</si>
  <si>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</si>
  <si>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</si>
  <si>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</si>
  <si>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</si>
  <si>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</si>
  <si>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</si>
  <si>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</si>
  <si>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</si>
  <si>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</si>
  <si>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</si>
  <si>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</si>
  <si>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</si>
  <si>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</si>
  <si>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</si>
  <si>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</si>
  <si>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</si>
  <si>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</si>
  <si>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</si>
  <si>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</si>
  <si>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</si>
  <si>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</si>
  <si>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</si>
  <si>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</si>
  <si>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</si>
  <si>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</si>
  <si>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</si>
  <si>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</si>
  <si>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</si>
  <si>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</si>
  <si>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</si>
  <si>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</si>
  <si>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</si>
  <si>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</si>
  <si>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</si>
  <si>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</si>
  <si>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</si>
  <si>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</si>
  <si>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</si>
  <si>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</si>
  <si>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</si>
  <si>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</si>
  <si>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</si>
  <si>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</si>
  <si>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</si>
  <si>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</si>
  <si>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</si>
  <si>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</si>
  <si>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</si>
  <si>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</si>
  <si>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</si>
  <si>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</si>
  <si>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</si>
  <si>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</si>
  <si>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</si>
  <si>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</si>
  <si>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</si>
  <si>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</si>
  <si>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</si>
  <si>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</si>
  <si>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</si>
  <si>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</si>
  <si>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</si>
  <si>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</si>
  <si>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</si>
  <si>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</si>
  <si>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</si>
  <si>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</si>
  <si>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</si>
  <si>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</si>
  <si>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</si>
  <si>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</si>
  <si>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</si>
  <si>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</si>
  <si>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</si>
  <si>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</si>
  <si>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</si>
  <si>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</si>
  <si>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</si>
  <si>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</si>
  <si>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</si>
  <si>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</si>
  <si>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</si>
  <si>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</si>
  <si>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</si>
  <si>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</si>
  <si>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</si>
  <si>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</si>
  <si>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</si>
  <si>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</si>
  <si>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</si>
  <si>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</si>
  <si>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</si>
  <si>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</si>
  <si>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</si>
  <si>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</si>
  <si>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</si>
  <si>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</si>
  <si>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</si>
  <si>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</si>
  <si>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</si>
  <si>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</si>
  <si>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</si>
  <si>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</si>
  <si>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</si>
  <si>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</si>
  <si>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</si>
  <si>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</si>
  <si>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</si>
  <si>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</si>
  <si>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</si>
  <si>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</si>
  <si>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</si>
  <si>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</si>
  <si>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</si>
  <si>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</si>
  <si>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</si>
  <si>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</si>
  <si>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</si>
  <si>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</si>
  <si>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</si>
  <si>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</si>
  <si>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</si>
  <si>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</si>
  <si>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</si>
  <si>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</si>
  <si>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</si>
  <si>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</si>
  <si>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</si>
  <si>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</si>
  <si>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</si>
  <si>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</si>
  <si>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</si>
  <si>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</si>
  <si>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</si>
  <si>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</si>
  <si>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</si>
  <si>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</si>
  <si>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</si>
  <si>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</si>
  <si>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</si>
  <si>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</si>
  <si>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</si>
  <si>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</si>
  <si>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</si>
  <si>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</si>
  <si>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</si>
  <si>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</si>
  <si>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</si>
  <si>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</si>
  <si>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</si>
  <si>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</si>
  <si>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</si>
  <si>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</si>
  <si>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</si>
  <si>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</si>
  <si>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</si>
  <si>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</si>
  <si>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</si>
  <si>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</si>
  <si>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</si>
  <si>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</si>
  <si>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</si>
  <si>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</si>
  <si>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</si>
  <si>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</si>
  <si>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</si>
  <si>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</si>
  <si>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</si>
  <si>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</si>
  <si>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</si>
  <si>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</si>
  <si>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</si>
  <si>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</si>
  <si>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</si>
  <si>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</si>
  <si>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</si>
  <si>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</si>
  <si>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</si>
  <si>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</si>
  <si>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</si>
  <si>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</si>
  <si>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</si>
  <si>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</si>
  <si>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</si>
  <si>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</si>
  <si>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</si>
  <si>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</si>
  <si>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</si>
  <si>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</si>
  <si>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</si>
  <si>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</si>
  <si>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</si>
  <si>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</si>
  <si>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</si>
  <si>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</si>
  <si>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</si>
  <si>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</si>
  <si>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</si>
  <si>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</si>
  <si>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</si>
  <si>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</si>
  <si>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</si>
  <si>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</si>
  <si>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</si>
  <si>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</si>
  <si>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</si>
  <si>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</si>
  <si>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</si>
  <si>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</si>
  <si>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</si>
  <si>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</si>
  <si>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</si>
  <si>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</si>
  <si>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</si>
  <si>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</si>
  <si>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</si>
  <si>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</si>
  <si>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</si>
  <si>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</si>
  <si>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</si>
  <si>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</si>
  <si>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</si>
  <si>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</si>
  <si>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</si>
  <si>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</si>
  <si>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</si>
  <si>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</si>
  <si>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</si>
  <si>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</si>
  <si>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</si>
  <si>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</si>
  <si>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</si>
  <si>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</si>
  <si>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</si>
  <si>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</si>
  <si>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</si>
  <si>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</si>
  <si>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</si>
  <si>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</si>
  <si>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</si>
  <si>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</si>
  <si>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</si>
  <si>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</si>
  <si>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</si>
  <si>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</si>
  <si>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</si>
  <si>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</si>
  <si>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</si>
  <si>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</si>
  <si>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</si>
  <si>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</si>
  <si>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</si>
  <si>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</si>
  <si>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</si>
  <si>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</si>
  <si>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</si>
  <si>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</si>
  <si>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</si>
  <si>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</si>
  <si>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</si>
  <si>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</si>
  <si>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</si>
  <si>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</si>
  <si>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</si>
  <si>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</si>
  <si>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</si>
  <si>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</si>
  <si>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</si>
  <si>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</si>
  <si>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</si>
  <si>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</si>
  <si>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</si>
  <si>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</si>
  <si>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</si>
  <si>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</si>
  <si>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</si>
  <si>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</si>
  <si>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</si>
  <si>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</si>
  <si>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</si>
  <si>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</si>
  <si>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</si>
  <si>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</si>
  <si>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</si>
  <si>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</si>
  <si>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</si>
  <si>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</si>
  <si>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</si>
  <si>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</si>
  <si>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</si>
  <si>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</si>
  <si>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</si>
  <si>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</si>
  <si>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</si>
  <si>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</si>
  <si>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</si>
  <si>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</si>
  <si>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</si>
  <si>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</si>
  <si>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</si>
  <si>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</si>
  <si>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</si>
  <si>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</si>
  <si>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</si>
  <si>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</si>
  <si>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</si>
  <si>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</si>
  <si>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</si>
  <si>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</si>
  <si>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</si>
  <si>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</si>
  <si>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</si>
  <si>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</si>
  <si>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</si>
  <si>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</si>
  <si>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</si>
  <si>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</si>
  <si>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</si>
  <si>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</si>
  <si>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</si>
  <si>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</si>
  <si>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</si>
  <si>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</si>
  <si>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</si>
  <si>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</si>
  <si>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</si>
  <si>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</si>
  <si>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</si>
  <si>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</si>
  <si>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</si>
  <si>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</si>
  <si>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</si>
  <si>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</si>
  <si>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</si>
  <si>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</si>
  <si>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</si>
  <si>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</si>
  <si>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</si>
  <si>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</si>
  <si>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</si>
  <si>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</si>
  <si>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</si>
  <si>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</si>
  <si>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</si>
  <si>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</si>
  <si>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</si>
  <si>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</si>
  <si>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</si>
  <si>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</si>
  <si>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</si>
  <si>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</si>
  <si>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</si>
  <si>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</si>
  <si>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</si>
  <si>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</si>
  <si>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</si>
  <si>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</si>
  <si>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</si>
  <si>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</si>
  <si>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</si>
  <si>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</si>
  <si>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</si>
  <si>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</si>
  <si>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</si>
  <si>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</si>
  <si>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</si>
  <si>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</si>
  <si>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</si>
  <si>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</si>
  <si>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</si>
  <si>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</si>
  <si>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</si>
  <si>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</si>
  <si>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</si>
  <si>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</si>
  <si>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</si>
  <si>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</si>
  <si>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</si>
  <si>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</si>
  <si>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</si>
  <si>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</si>
  <si>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</si>
  <si>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</si>
  <si>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</si>
  <si>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</si>
  <si>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</si>
  <si>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</si>
  <si>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</si>
  <si>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</si>
  <si>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</si>
  <si>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</si>
  <si>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</si>
  <si>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</si>
  <si>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</si>
  <si>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</si>
  <si>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</si>
  <si>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</si>
  <si>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</si>
  <si>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</si>
  <si>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</si>
  <si>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</si>
  <si>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</si>
  <si>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</si>
  <si>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</si>
  <si>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</si>
  <si>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</si>
  <si>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</si>
  <si>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</si>
  <si>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</si>
  <si>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</si>
  <si>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</si>
  <si>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</si>
  <si>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</si>
  <si>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</si>
  <si>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</si>
  <si>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</si>
  <si>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</si>
  <si>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</si>
  <si>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</si>
  <si>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</si>
  <si>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</si>
  <si>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</si>
  <si>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</si>
  <si>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</si>
  <si>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</si>
  <si>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</si>
  <si>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</si>
  <si>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</si>
  <si>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</si>
  <si>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</si>
  <si>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</si>
  <si>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</si>
  <si>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</si>
  <si>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</si>
  <si>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</si>
  <si>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</si>
  <si>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</si>
  <si>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</si>
  <si>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</si>
  <si>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</si>
  <si>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</si>
  <si>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</si>
  <si>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</si>
  <si>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</si>
  <si>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</si>
  <si>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</si>
  <si>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</si>
  <si>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</si>
  <si>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</si>
  <si>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</si>
  <si>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</si>
  <si>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</si>
  <si>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</si>
  <si>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</si>
  <si>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</si>
  <si>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</si>
  <si>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</si>
  <si>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</si>
  <si>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</si>
  <si>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</si>
  <si>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</si>
  <si>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</si>
  <si>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</si>
  <si>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</si>
  <si>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</si>
  <si>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</si>
  <si>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</si>
  <si>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</si>
  <si>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</si>
  <si>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</si>
  <si>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</si>
  <si>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</si>
  <si>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</si>
  <si>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</si>
  <si>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</si>
  <si>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</si>
  <si>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</si>
  <si>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</si>
  <si>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</si>
  <si>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</si>
  <si>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</si>
  <si>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</si>
  <si>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</si>
  <si>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</si>
  <si>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</si>
  <si>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</si>
  <si>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</si>
  <si>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</si>
  <si>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</si>
  <si>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</si>
  <si>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</si>
  <si>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</si>
  <si>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</si>
  <si>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</si>
  <si>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</si>
  <si>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</si>
  <si>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</si>
  <si>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</si>
  <si>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</si>
  <si>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</si>
  <si>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</si>
  <si>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</si>
  <si>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</si>
  <si>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</si>
  <si>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</si>
  <si>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</si>
  <si>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</si>
  <si>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</si>
  <si>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</si>
  <si>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</si>
  <si>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</si>
  <si>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</si>
  <si>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</si>
  <si>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</si>
  <si>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</si>
  <si>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</si>
  <si>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</si>
  <si>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</si>
  <si>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</si>
  <si>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</si>
  <si>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</si>
  <si>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</si>
  <si>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</si>
  <si>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</si>
  <si>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</si>
  <si>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</si>
  <si>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</si>
  <si>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</si>
  <si>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</si>
  <si>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</si>
  <si>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</si>
  <si>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</si>
  <si>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</si>
  <si>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</si>
  <si>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</si>
  <si>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</si>
  <si>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</si>
  <si>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</si>
  <si>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</si>
  <si>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</si>
  <si>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</si>
  <si>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</si>
  <si>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</si>
  <si>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</si>
  <si>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</si>
  <si>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</si>
  <si>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</si>
  <si>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</si>
  <si>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</si>
  <si>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</si>
  <si>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</si>
  <si>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</si>
  <si>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</si>
  <si>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</si>
  <si>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</si>
  <si>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</si>
  <si>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</si>
  <si>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</si>
  <si>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</si>
  <si>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</si>
  <si>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</si>
  <si>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</si>
  <si>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</si>
  <si>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</si>
  <si>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</si>
  <si>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</si>
  <si>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</si>
  <si>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</si>
  <si>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</si>
  <si>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</si>
  <si>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</si>
  <si>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</si>
  <si>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</si>
  <si>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</si>
  <si>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</si>
  <si>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</si>
  <si>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</si>
  <si>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</si>
  <si>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</si>
  <si>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</si>
  <si>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</si>
  <si>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</si>
  <si>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</si>
  <si>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</si>
  <si>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</si>
  <si>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</si>
  <si>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</si>
  <si>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</si>
  <si>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</si>
  <si>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</si>
  <si>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</si>
  <si>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</si>
  <si>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</si>
  <si>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</si>
  <si>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</si>
  <si>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</si>
  <si>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</si>
  <si>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</si>
  <si>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</si>
  <si>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</si>
  <si>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</si>
  <si>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</si>
  <si>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</si>
  <si>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</si>
  <si>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</si>
  <si>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</si>
  <si>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</si>
  <si>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</si>
  <si>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</si>
  <si>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</si>
  <si>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</si>
  <si>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</si>
  <si>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</si>
  <si>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</si>
  <si>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</si>
  <si>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</si>
  <si>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</si>
  <si>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</si>
  <si>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</si>
  <si>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</si>
  <si>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</si>
  <si>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</si>
  <si>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</si>
  <si>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</si>
  <si>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</si>
  <si>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</si>
  <si>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</si>
  <si>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</si>
  <si>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</si>
  <si>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</si>
  <si>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</si>
  <si>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</si>
  <si>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</si>
  <si>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</si>
  <si>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</si>
  <si>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</si>
  <si>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</si>
  <si>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</si>
  <si>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</si>
  <si>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</si>
  <si>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</si>
  <si>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</si>
  <si>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</si>
  <si>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</si>
  <si>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</si>
  <si>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</si>
  <si>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</si>
  <si>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</si>
  <si>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</si>
  <si>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</si>
  <si>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</si>
  <si>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</si>
  <si>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</si>
  <si>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</si>
  <si>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</si>
  <si>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</si>
  <si>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</si>
  <si>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</si>
  <si>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</si>
  <si>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</si>
  <si>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</si>
  <si>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</si>
  <si>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</si>
  <si>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</si>
  <si>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</si>
  <si>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</si>
  <si>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</si>
  <si>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</si>
  <si>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</si>
  <si>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</si>
  <si>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</si>
  <si>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</si>
  <si>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</si>
  <si>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</si>
  <si>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</si>
  <si>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</si>
  <si>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</si>
  <si>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</si>
  <si>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</si>
  <si>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</si>
  <si>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</si>
  <si>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</si>
  <si>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</si>
  <si>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</si>
  <si>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</si>
  <si>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</si>
  <si>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</si>
  <si>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</si>
  <si>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</si>
  <si>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</si>
  <si>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</si>
  <si>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</si>
  <si>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</si>
  <si>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</si>
  <si>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</si>
  <si>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</si>
  <si>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</si>
  <si>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</si>
  <si>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</si>
  <si>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</si>
  <si>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</si>
  <si>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</si>
  <si>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</si>
  <si>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</si>
  <si>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</si>
  <si>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</si>
  <si>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</si>
  <si>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</si>
  <si>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</si>
  <si>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</si>
  <si>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</si>
  <si>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</si>
  <si>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</si>
  <si>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</si>
  <si>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</si>
  <si>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</si>
  <si>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</si>
  <si>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</si>
  <si>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</si>
  <si>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</si>
  <si>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</si>
  <si>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</si>
  <si>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</si>
  <si>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</si>
  <si>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</si>
  <si>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</si>
  <si>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</si>
  <si>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</si>
  <si>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</si>
  <si>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</si>
  <si>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</si>
  <si>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</si>
  <si>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</si>
  <si>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</si>
  <si>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</si>
  <si>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</si>
  <si>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</si>
  <si>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</si>
  <si>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</si>
  <si>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</si>
  <si>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</si>
  <si>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</si>
  <si>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</si>
  <si>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</si>
  <si>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</si>
  <si>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</si>
  <si>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</si>
  <si>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</si>
  <si>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</si>
  <si>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</si>
  <si>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</si>
  <si>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</si>
  <si>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</si>
  <si>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</si>
  <si>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</si>
  <si>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</si>
  <si>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</si>
  <si>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</si>
  <si>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</si>
  <si>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</si>
  <si>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</si>
  <si>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</si>
  <si>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</si>
  <si>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</si>
  <si>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</si>
  <si>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</si>
  <si>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</si>
  <si>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</si>
  <si>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</si>
  <si>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</si>
  <si>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</si>
  <si>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</si>
  <si>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</si>
  <si>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</si>
  <si>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</si>
  <si>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</si>
  <si>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</si>
  <si>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</si>
  <si>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</si>
  <si>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</si>
  <si>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</si>
  <si>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</si>
  <si>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</si>
  <si>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</si>
  <si>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</si>
  <si>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</si>
  <si>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</si>
  <si>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</si>
  <si>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</si>
  <si>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</si>
  <si>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</si>
  <si>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</si>
  <si>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</si>
  <si>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</si>
  <si>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</si>
  <si>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</si>
  <si>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</si>
  <si>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</si>
  <si>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</si>
  <si>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</si>
  <si>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</si>
  <si>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</si>
  <si>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</si>
  <si>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</si>
  <si>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</si>
  <si>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</si>
  <si>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</si>
  <si>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</si>
  <si>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</si>
  <si>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</si>
  <si>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</si>
  <si>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</si>
  <si>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</si>
  <si>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</si>
  <si>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</si>
  <si>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</si>
  <si>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</si>
  <si>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</si>
  <si>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</si>
  <si>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</si>
  <si>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</si>
  <si>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</si>
  <si>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</si>
  <si>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</si>
  <si>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</si>
  <si>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</si>
  <si>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</si>
  <si>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</si>
  <si>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</si>
  <si>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</si>
  <si>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</si>
  <si>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</si>
  <si>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</si>
  <si>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</si>
  <si>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</si>
  <si>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</si>
  <si>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</si>
  <si>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</si>
  <si>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</si>
  <si>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</si>
  <si>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</si>
  <si>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</si>
  <si>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</si>
  <si>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</si>
  <si>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</si>
  <si>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</si>
  <si>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</si>
  <si>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</si>
  <si>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</si>
  <si>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</si>
  <si>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</si>
  <si>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</si>
  <si>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</si>
  <si>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</si>
  <si>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</si>
  <si>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</si>
  <si>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</si>
  <si>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</si>
  <si>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</si>
  <si>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</si>
  <si>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</si>
  <si>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</si>
  <si>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</si>
  <si>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</si>
  <si>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</si>
  <si>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</si>
  <si>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</si>
  <si>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</si>
  <si>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</si>
  <si>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</si>
  <si>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</si>
  <si>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</si>
  <si>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</si>
  <si>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</si>
  <si>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</si>
  <si>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</si>
  <si>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</si>
  <si>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</si>
  <si>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</si>
  <si>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</si>
  <si>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</si>
  <si>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</si>
  <si>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</si>
  <si>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</si>
  <si>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</si>
  <si>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</si>
  <si>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</si>
  <si>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</si>
  <si>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</si>
  <si>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</si>
  <si>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</si>
  <si>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</si>
  <si>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</si>
  <si>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</si>
  <si>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</si>
  <si>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</si>
  <si>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</si>
  <si>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</si>
  <si>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</si>
  <si>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</si>
  <si>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</si>
  <si>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</si>
  <si>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</si>
  <si>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</si>
  <si>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</si>
  <si>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</si>
  <si>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</si>
  <si>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</si>
  <si>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</si>
  <si>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</si>
  <si>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</si>
  <si>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</si>
  <si>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</si>
  <si>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</si>
  <si>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</si>
  <si>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</si>
  <si>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</si>
  <si>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</si>
  <si>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</si>
  <si>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</si>
  <si>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</si>
  <si>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</si>
  <si>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</si>
  <si>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</si>
  <si>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</si>
  <si>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</si>
  <si>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</si>
  <si>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</si>
  <si>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</si>
  <si>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</si>
  <si>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</si>
  <si>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</si>
  <si>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</si>
  <si>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</si>
  <si>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</si>
  <si>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</si>
  <si>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</si>
  <si>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</si>
  <si>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</si>
  <si>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</si>
  <si>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</si>
  <si>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</si>
  <si>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</si>
  <si>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</si>
  <si>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</si>
  <si>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</si>
  <si>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</si>
  <si>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</si>
  <si>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</si>
  <si>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</si>
  <si>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</si>
  <si>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</si>
  <si>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</si>
  <si>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</si>
  <si>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</si>
  <si>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</si>
  <si>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</si>
  <si>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</si>
  <si>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</si>
  <si>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</si>
  <si>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</si>
  <si>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</si>
  <si>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</si>
  <si>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</si>
  <si>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</si>
  <si>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</si>
  <si>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</si>
  <si>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</si>
  <si>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</si>
  <si>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</si>
  <si>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</si>
  <si>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</si>
  <si>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</si>
  <si>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</si>
  <si>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</si>
  <si>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</si>
  <si>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</si>
  <si>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</si>
  <si>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</si>
  <si>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</si>
  <si>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</si>
  <si>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</si>
  <si>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</si>
  <si>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</si>
  <si>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</si>
  <si>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</si>
  <si>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</si>
  <si>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</si>
  <si>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</si>
  <si>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</si>
  <si>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</si>
  <si>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</si>
  <si>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</si>
  <si>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</si>
  <si>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</si>
  <si>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</si>
  <si>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</si>
  <si>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</si>
  <si>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</si>
  <si>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</si>
  <si>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</si>
  <si>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</si>
  <si>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</si>
  <si>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</si>
  <si>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</si>
  <si>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</si>
  <si>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</si>
  <si>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</si>
  <si>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</si>
  <si>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</si>
  <si>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</si>
  <si>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</si>
  <si>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</si>
  <si>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</si>
  <si>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</si>
  <si>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</si>
  <si>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</si>
  <si>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</si>
  <si>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</si>
  <si>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</si>
  <si>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</si>
  <si>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</si>
  <si>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</si>
  <si>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</si>
  <si>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</si>
  <si>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</si>
  <si>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</si>
  <si>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</si>
  <si>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</si>
  <si>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</si>
  <si>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</si>
  <si>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</si>
  <si>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</si>
  <si>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</si>
  <si>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</si>
  <si>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</si>
  <si>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</si>
  <si>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</si>
  <si>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</si>
  <si>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</si>
  <si>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</si>
  <si>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</si>
  <si>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</si>
  <si>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</si>
  <si>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</si>
  <si>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</si>
  <si>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</si>
  <si>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</si>
  <si>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</si>
  <si>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</si>
  <si>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</si>
  <si>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</si>
  <si>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</si>
  <si>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</si>
  <si>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</si>
  <si>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</si>
  <si>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</si>
  <si>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</si>
  <si>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</si>
  <si>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</si>
  <si>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</si>
  <si>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</si>
  <si>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</si>
  <si>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</si>
  <si>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</si>
  <si>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</si>
  <si>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</si>
  <si>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</si>
  <si>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</si>
  <si>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</si>
  <si>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</si>
  <si>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</si>
  <si>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</si>
  <si>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</si>
  <si>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</si>
  <si>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</si>
  <si>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</si>
  <si>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</si>
  <si>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</si>
  <si>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</si>
  <si>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</si>
  <si>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</si>
  <si>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</si>
  <si>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</si>
  <si>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</si>
  <si>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</si>
  <si>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</si>
  <si>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</si>
  <si>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</si>
  <si>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</si>
  <si>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</si>
  <si>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</si>
  <si>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</si>
  <si>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</si>
  <si>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</si>
  <si>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</si>
  <si>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</si>
  <si>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</si>
  <si>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</si>
  <si>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</si>
  <si>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</si>
  <si>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</si>
  <si>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</si>
  <si>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</si>
  <si>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</si>
  <si>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</si>
  <si>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</si>
  <si>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</si>
  <si>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</si>
  <si>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</si>
  <si>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</si>
  <si>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</si>
  <si>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</si>
  <si>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</si>
  <si>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</si>
  <si>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</si>
  <si>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</si>
  <si>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</si>
  <si>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</si>
  <si>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</si>
  <si>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</si>
  <si>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</si>
  <si>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</si>
  <si>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</si>
  <si>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</si>
  <si>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</si>
  <si>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</si>
  <si>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</si>
  <si>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</si>
  <si>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</si>
  <si>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</si>
  <si>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</si>
  <si>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</si>
  <si>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</si>
  <si>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</si>
  <si>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</si>
  <si>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</si>
  <si>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</si>
  <si>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</si>
  <si>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</si>
  <si>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</si>
  <si>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</si>
  <si>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</si>
  <si>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</si>
  <si>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</si>
  <si>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</si>
  <si>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</si>
  <si>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</si>
  <si>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</si>
  <si>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</si>
  <si>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</si>
  <si>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</si>
  <si>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</si>
  <si>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</si>
  <si>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</si>
  <si>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</si>
  <si>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</si>
  <si>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</si>
  <si>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</si>
  <si>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</si>
  <si>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</si>
  <si>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</si>
  <si>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</si>
  <si>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</si>
  <si>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</si>
  <si>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</si>
  <si>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</si>
  <si>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</si>
  <si>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</si>
  <si>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</si>
  <si>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</si>
  <si>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</si>
  <si>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</si>
  <si>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</si>
  <si>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</si>
  <si>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</si>
  <si>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</si>
  <si>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</si>
  <si>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</si>
  <si>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</si>
  <si>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</si>
  <si>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</si>
  <si>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</si>
  <si>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</si>
  <si>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</si>
  <si>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</si>
  <si>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</si>
  <si>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</si>
  <si>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</si>
  <si>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</si>
  <si>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</si>
  <si>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</si>
  <si>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</si>
  <si>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</si>
  <si>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</si>
  <si>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</si>
  <si>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</si>
  <si>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</si>
  <si>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</si>
  <si>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</si>
  <si>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</si>
  <si>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</si>
  <si>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</si>
  <si>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</si>
  <si>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</si>
  <si>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</si>
  <si>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</si>
  <si>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</si>
  <si>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</si>
  <si>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</si>
  <si>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</si>
  <si>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</si>
  <si>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</si>
  <si>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</si>
  <si>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</si>
  <si>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</si>
  <si>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</si>
  <si>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</si>
  <si>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</si>
  <si>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</si>
  <si>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</si>
  <si>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</si>
  <si>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</si>
  <si>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</si>
  <si>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</si>
  <si>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</si>
  <si>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</si>
  <si>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</si>
  <si>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</si>
  <si>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</si>
  <si>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</si>
  <si>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</si>
  <si>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</si>
  <si>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</si>
  <si>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</si>
  <si>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</si>
  <si>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</si>
  <si>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</si>
  <si>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</si>
  <si>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</si>
  <si>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</si>
  <si>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</si>
  <si>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</si>
  <si>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</si>
  <si>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</si>
  <si>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</si>
  <si>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</si>
  <si>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</si>
  <si>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</si>
  <si>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</si>
  <si>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</si>
  <si>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</si>
  <si>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</si>
  <si>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</si>
  <si>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</si>
  <si>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</si>
  <si>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</si>
  <si>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</si>
  <si>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</si>
  <si>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</si>
  <si>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</si>
  <si>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</si>
  <si>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</si>
  <si>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</si>
  <si>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</si>
  <si>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</si>
  <si>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</si>
  <si>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</si>
  <si>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</si>
  <si>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</si>
  <si>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</si>
  <si>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</si>
  <si>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</si>
  <si>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</si>
  <si>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</si>
  <si>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</si>
  <si>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</si>
  <si>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</si>
  <si>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</si>
  <si>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</si>
  <si>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</si>
  <si>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</si>
  <si>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</si>
  <si>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</si>
  <si>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</si>
  <si>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</si>
  <si>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</si>
  <si>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</si>
  <si>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</si>
  <si>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</si>
  <si>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</si>
  <si>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</si>
  <si>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</si>
  <si>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</si>
  <si>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</si>
  <si>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</si>
  <si>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</si>
  <si>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</si>
  <si>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</si>
  <si>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</si>
  <si>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</si>
  <si>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</si>
  <si>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</si>
  <si>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</si>
  <si>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</si>
  <si>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</si>
  <si>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</si>
  <si>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</si>
  <si>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</si>
  <si>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</si>
  <si>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</si>
  <si>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</si>
  <si>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</si>
  <si>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</si>
  <si>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</si>
  <si>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</si>
  <si>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</si>
  <si>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</si>
  <si>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</si>
  <si>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</si>
  <si>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</si>
  <si>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</si>
  <si>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</si>
  <si>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</si>
  <si>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</si>
  <si>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</si>
  <si>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</si>
  <si>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</si>
  <si>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</si>
  <si>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</si>
  <si>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</si>
  <si>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</si>
  <si>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</si>
  <si>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</si>
  <si>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</si>
  <si>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</si>
  <si>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</si>
  <si>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</si>
  <si>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</si>
  <si>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</si>
  <si>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</si>
  <si>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</si>
  <si>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</si>
  <si>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</si>
  <si>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</si>
  <si>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</si>
  <si>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</si>
  <si>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</si>
  <si>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</si>
  <si>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</si>
  <si>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</si>
  <si>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</si>
  <si>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</si>
  <si>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</si>
  <si>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</si>
  <si>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</si>
  <si>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</si>
  <si>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</si>
  <si>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</si>
  <si>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</si>
  <si>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</si>
  <si>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</si>
  <si>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</si>
  <si>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</si>
  <si>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</si>
  <si>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</si>
  <si>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</si>
  <si>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</si>
  <si>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</si>
  <si>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</si>
  <si>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</si>
  <si>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</si>
  <si>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</si>
  <si>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</si>
  <si>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</si>
  <si>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</si>
  <si>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</si>
  <si>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</si>
  <si>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</si>
  <si>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</si>
  <si>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</si>
  <si>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</si>
  <si>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</si>
  <si>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</si>
  <si>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</si>
  <si>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</si>
  <si>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</si>
  <si>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</si>
  <si>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</si>
  <si>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</si>
  <si>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</si>
  <si>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</si>
  <si>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</si>
  <si>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</si>
  <si>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</si>
  <si>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</si>
  <si>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</si>
  <si>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</si>
  <si>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</si>
  <si>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</si>
  <si>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</si>
  <si>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</si>
  <si>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</si>
  <si>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</si>
  <si>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</si>
  <si>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</si>
  <si>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</si>
  <si>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</si>
  <si>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</si>
  <si>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</si>
  <si>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</si>
  <si>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</si>
  <si>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</si>
  <si>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</si>
  <si>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</si>
  <si>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</si>
  <si>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</si>
  <si>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</si>
  <si>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</si>
  <si>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</si>
  <si>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</si>
  <si>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</si>
  <si>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</si>
  <si>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</si>
  <si>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</si>
  <si>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</si>
  <si>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</si>
  <si>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</si>
  <si>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</si>
  <si>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</si>
  <si>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</si>
  <si>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</si>
  <si>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</si>
  <si>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</si>
  <si>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</si>
  <si>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</si>
  <si>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</si>
  <si>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</si>
  <si>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</si>
  <si>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</si>
  <si>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</si>
  <si>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</si>
  <si>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</si>
  <si>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</si>
  <si>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</si>
  <si>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</si>
  <si>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</si>
  <si>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</si>
  <si>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</si>
  <si>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</si>
  <si>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</si>
  <si>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</si>
  <si>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</si>
  <si>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</si>
  <si>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</si>
  <si>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</si>
  <si>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</si>
  <si>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</si>
  <si>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</si>
  <si>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</si>
  <si>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</si>
  <si>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</si>
  <si>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</si>
  <si>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</si>
  <si>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</si>
  <si>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</si>
  <si>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</si>
  <si>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</si>
  <si>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</si>
  <si>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</si>
  <si>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</si>
  <si>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</si>
  <si>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</si>
  <si>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</si>
  <si>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</si>
  <si>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</si>
  <si>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</si>
  <si>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</si>
  <si>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</si>
  <si>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</si>
  <si>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</si>
  <si>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</si>
  <si>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</si>
  <si>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</si>
  <si>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</si>
  <si>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</si>
  <si>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</si>
  <si>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</si>
  <si>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</si>
  <si>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</si>
  <si>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</si>
  <si>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</si>
  <si>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</si>
  <si>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</si>
  <si>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</si>
  <si>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</si>
  <si>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</si>
  <si>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</si>
  <si>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</si>
  <si>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</si>
  <si>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</si>
  <si>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</si>
  <si>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</si>
  <si>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</si>
  <si>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</si>
  <si>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</si>
  <si>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</si>
  <si>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</si>
  <si>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</si>
  <si>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</si>
  <si>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</si>
  <si>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</si>
  <si>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</si>
  <si>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</si>
  <si>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</si>
  <si>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</si>
  <si>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</si>
  <si>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</si>
  <si>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</si>
  <si>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</si>
  <si>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</si>
  <si>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</si>
  <si>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</si>
  <si>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</si>
  <si>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</si>
  <si>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</si>
  <si>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</si>
  <si>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</si>
  <si>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</si>
  <si>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</si>
  <si>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</si>
  <si>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</si>
  <si>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</si>
  <si>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</si>
  <si>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</si>
  <si>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</si>
  <si>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</si>
  <si>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</si>
  <si>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</si>
  <si>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</si>
  <si>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</si>
  <si>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</si>
  <si>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</si>
  <si>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</si>
  <si>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</si>
  <si>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</si>
  <si>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</si>
  <si>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</si>
  <si>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</si>
  <si>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</si>
  <si>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</si>
  <si>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</si>
  <si>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</si>
  <si>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</si>
  <si>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</si>
  <si>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</si>
  <si>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</si>
  <si>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</si>
  <si>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</si>
  <si>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</si>
  <si>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</si>
  <si>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</si>
  <si>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</si>
  <si>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</si>
  <si>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</si>
  <si>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</si>
  <si>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</si>
  <si>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</si>
  <si>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</si>
  <si>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</si>
  <si>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</si>
  <si>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</si>
  <si>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</si>
  <si>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</si>
  <si>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</si>
  <si>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</si>
  <si>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</si>
  <si>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</si>
  <si>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</si>
  <si>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</si>
  <si>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</si>
  <si>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</si>
  <si>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</si>
  <si>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</si>
  <si>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</si>
  <si>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</si>
  <si>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</si>
  <si>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</si>
  <si>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</si>
  <si>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</si>
  <si>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</si>
  <si>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</si>
  <si>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</si>
  <si>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</si>
  <si>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</si>
  <si>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</si>
  <si>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</si>
  <si>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</si>
  <si>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</si>
  <si>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</si>
  <si>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</si>
  <si>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</si>
  <si>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</si>
  <si>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</si>
  <si>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</si>
  <si>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</si>
  <si>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</si>
  <si>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</si>
  <si>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</si>
  <si>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</si>
  <si>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</si>
  <si>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</si>
  <si>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</si>
  <si>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</si>
  <si>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</si>
  <si>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</si>
  <si>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</si>
  <si>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</si>
  <si>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</si>
  <si>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</si>
  <si>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</si>
  <si>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</si>
  <si>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</si>
  <si>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</si>
  <si>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</si>
  <si>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</si>
  <si>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</si>
  <si>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</si>
  <si>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</si>
  <si>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</si>
  <si>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</si>
  <si>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</si>
  <si>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</si>
  <si>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</si>
  <si>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</si>
  <si>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</si>
  <si>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</si>
  <si>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</si>
  <si>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</si>
  <si>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</si>
  <si>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</si>
  <si>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</si>
  <si>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</si>
  <si>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</si>
  <si>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</si>
  <si>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</si>
  <si>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</si>
  <si>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</si>
  <si>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</si>
  <si>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</si>
  <si>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</si>
  <si>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</si>
  <si>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</si>
  <si>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</si>
  <si>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</si>
  <si>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</si>
  <si>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</si>
  <si>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</si>
  <si>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</si>
  <si>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</si>
  <si>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</si>
  <si>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</si>
  <si>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</si>
  <si>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</si>
  <si>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</si>
  <si>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</si>
  <si>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</si>
  <si>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</si>
  <si>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</si>
  <si>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</si>
  <si>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</si>
  <si>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</si>
  <si>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</si>
  <si>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</si>
  <si>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</si>
  <si>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</si>
  <si>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</si>
  <si>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</si>
  <si>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</si>
  <si>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</si>
  <si>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</si>
  <si>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</si>
  <si>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</si>
  <si>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</si>
  <si>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</si>
  <si>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</si>
  <si>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</si>
  <si>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</si>
  <si>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</si>
  <si>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</si>
  <si>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</si>
  <si>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</si>
  <si>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</si>
  <si>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</si>
  <si>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</si>
  <si>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</si>
  <si>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</si>
  <si>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</si>
  <si>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</si>
  <si>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</si>
  <si>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</si>
  <si>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</si>
  <si>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</si>
  <si>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</si>
  <si>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</si>
  <si>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</si>
  <si>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</si>
  <si>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</si>
  <si>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</si>
  <si>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</si>
  <si>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</si>
  <si>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</si>
  <si>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</si>
  <si>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</si>
  <si>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</si>
  <si>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</si>
  <si>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</si>
  <si>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</si>
  <si>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</si>
  <si>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</si>
  <si>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</si>
  <si>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</si>
  <si>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</si>
  <si>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</si>
  <si>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</si>
  <si>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</si>
  <si>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</si>
  <si>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</si>
  <si>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</si>
  <si>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</si>
  <si>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</si>
  <si>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</si>
  <si>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</si>
  <si>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</si>
  <si>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</si>
  <si>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</si>
  <si>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</si>
  <si>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</si>
  <si>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</si>
  <si>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</si>
  <si>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</si>
  <si>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</si>
  <si>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</si>
  <si>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</si>
  <si>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</si>
  <si>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</si>
  <si>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</si>
  <si>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</si>
  <si>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</si>
  <si>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</si>
  <si>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</si>
  <si>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</si>
  <si>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</si>
  <si>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</si>
  <si>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</si>
  <si>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</si>
  <si>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</si>
  <si>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</si>
  <si>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</si>
  <si>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</si>
  <si>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</si>
  <si>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</si>
  <si>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</si>
  <si>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</si>
  <si>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</si>
  <si>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</si>
  <si>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</si>
  <si>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</si>
  <si>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</si>
  <si>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</si>
  <si>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</si>
  <si>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</si>
  <si>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</si>
  <si>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</si>
  <si>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</si>
  <si>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</si>
  <si>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</si>
  <si>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</si>
  <si>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</si>
  <si>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</si>
  <si>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</si>
  <si>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</si>
  <si>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</si>
  <si>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</si>
  <si>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</si>
  <si>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</si>
  <si>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</si>
  <si>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</si>
  <si>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</si>
  <si>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</si>
  <si>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</si>
  <si>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</si>
  <si>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</si>
  <si>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</si>
  <si>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</si>
  <si>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</si>
  <si>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</si>
  <si>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</si>
  <si>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</si>
  <si>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</si>
  <si>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</si>
  <si>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</si>
  <si>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</si>
  <si>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</si>
  <si>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</si>
  <si>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</si>
  <si>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</si>
  <si>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</si>
  <si>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</si>
  <si>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</si>
  <si>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</si>
  <si>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</si>
  <si>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</si>
  <si>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</si>
  <si>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</si>
  <si>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</si>
  <si>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</si>
  <si>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</si>
  <si>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</si>
  <si>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</si>
  <si>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</si>
  <si>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</si>
  <si>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</si>
  <si>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</si>
  <si>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</si>
  <si>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</si>
  <si>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</si>
  <si>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</si>
  <si>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</si>
  <si>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</si>
  <si>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</si>
  <si>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</si>
  <si>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</si>
  <si>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</si>
  <si>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</si>
  <si>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</si>
  <si>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</si>
  <si>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</si>
  <si>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</si>
  <si>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</si>
  <si>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</si>
  <si>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</si>
  <si>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</si>
  <si>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</si>
  <si>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</si>
  <si>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</si>
  <si>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</si>
  <si>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</si>
  <si>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</si>
  <si>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</si>
  <si>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</si>
  <si>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</si>
  <si>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</si>
  <si>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</si>
  <si>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</si>
  <si>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</si>
  <si>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</si>
  <si>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</si>
  <si>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</si>
  <si>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</si>
  <si>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</si>
  <si>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</si>
  <si>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</si>
  <si>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</si>
  <si>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</si>
  <si>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</si>
  <si>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</si>
  <si>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</si>
  <si>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</si>
  <si>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</si>
  <si>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</si>
  <si>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</si>
  <si>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</si>
  <si>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</si>
  <si>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</si>
  <si>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</si>
  <si>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</si>
  <si>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</si>
  <si>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</si>
  <si>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</si>
  <si>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</si>
  <si>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</si>
  <si>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</si>
  <si>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</si>
  <si>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</si>
  <si>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</si>
  <si>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</si>
  <si>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</si>
  <si>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</si>
  <si>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</si>
  <si>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</si>
  <si>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</si>
  <si>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</si>
  <si>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</si>
  <si>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</si>
  <si>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</si>
  <si>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</si>
  <si>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</si>
  <si>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</si>
  <si>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</si>
  <si>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</si>
  <si>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</si>
  <si>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</si>
  <si>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</si>
  <si>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</si>
  <si>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</si>
  <si>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</si>
  <si>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</si>
  <si>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</si>
  <si>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</si>
  <si>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</si>
  <si>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</si>
  <si>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</si>
  <si>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</si>
  <si>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</si>
  <si>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</si>
  <si>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</si>
  <si>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</si>
  <si>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</si>
  <si>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</si>
  <si>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</si>
  <si>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</si>
  <si>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</si>
  <si>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</si>
  <si>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</si>
  <si>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</si>
  <si>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</si>
  <si>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</si>
  <si>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</si>
  <si>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</si>
  <si>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</si>
  <si>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</si>
  <si>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</si>
  <si>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</si>
  <si>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</si>
  <si>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</si>
  <si>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</si>
  <si>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</si>
  <si>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</si>
  <si>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</si>
  <si>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</si>
  <si>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</si>
  <si>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</si>
  <si>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</si>
  <si>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</si>
  <si>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</si>
  <si>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</si>
  <si>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</si>
  <si>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</si>
  <si>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</si>
  <si>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</si>
  <si>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</si>
  <si>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</si>
  <si>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</si>
  <si>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</si>
  <si>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</si>
  <si>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</si>
  <si>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</si>
  <si>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</si>
  <si>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</si>
  <si>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</si>
  <si>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</si>
  <si>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</si>
  <si>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</si>
  <si>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</si>
  <si>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</si>
  <si>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</si>
  <si>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</si>
  <si>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</si>
  <si>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</si>
  <si>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</si>
  <si>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</si>
  <si>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</si>
  <si>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</si>
  <si>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</si>
  <si>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</si>
  <si>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</si>
  <si>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</si>
  <si>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</si>
  <si>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</si>
  <si>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</si>
  <si>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</si>
  <si>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</si>
  <si>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</si>
  <si>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</si>
  <si>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</si>
  <si>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</si>
  <si>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</si>
  <si>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</si>
  <si>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</si>
  <si>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</si>
  <si>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</si>
  <si>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</si>
  <si>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</si>
  <si>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</si>
  <si>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</si>
  <si>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</si>
  <si>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</si>
  <si>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</si>
  <si>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</si>
  <si>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</si>
  <si>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</si>
  <si>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</si>
  <si>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</si>
  <si>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</si>
  <si>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</si>
  <si>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</si>
  <si>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</si>
  <si>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</si>
  <si>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</si>
  <si>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</si>
  <si>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</si>
  <si>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</si>
  <si>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</si>
  <si>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</si>
  <si>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</si>
  <si>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</si>
  <si>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</si>
  <si>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</si>
  <si>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</si>
  <si>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</si>
  <si>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</si>
  <si>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</si>
  <si>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</si>
  <si>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</si>
  <si>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</si>
  <si>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</si>
  <si>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</si>
  <si>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</si>
  <si>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</si>
  <si>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</si>
  <si>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</si>
  <si>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</si>
  <si>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</si>
  <si>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</si>
  <si>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</si>
  <si>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</si>
  <si>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</si>
  <si>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</si>
  <si>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</si>
  <si>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</si>
  <si>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</si>
  <si>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</si>
  <si>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</si>
  <si>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</si>
  <si>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</si>
  <si>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</si>
  <si>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</si>
  <si>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</si>
  <si>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</si>
  <si>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</si>
  <si>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</si>
  <si>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</si>
  <si>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</si>
  <si>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</si>
  <si>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</si>
  <si>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</si>
  <si>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</si>
  <si>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</si>
  <si>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</si>
  <si>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</si>
  <si>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</si>
  <si>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</si>
  <si>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</si>
  <si>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</si>
  <si>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</si>
  <si>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</si>
  <si>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</si>
  <si>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</si>
  <si>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</si>
  <si>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</si>
  <si>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</si>
  <si>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</si>
  <si>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</si>
  <si>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</si>
  <si>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</si>
  <si>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</si>
  <si>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</si>
  <si>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</si>
  <si>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</si>
  <si>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</si>
  <si>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</si>
  <si>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</si>
  <si>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</si>
  <si>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</si>
  <si>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</si>
  <si>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</si>
  <si>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</si>
  <si>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</si>
  <si>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</si>
  <si>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</si>
  <si>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</si>
  <si>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</si>
  <si>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</si>
  <si>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</si>
  <si>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</si>
  <si>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</si>
  <si>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</si>
  <si>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</si>
  <si>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</si>
  <si>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</si>
  <si>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</si>
  <si>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</si>
  <si>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</si>
  <si>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</si>
  <si>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</si>
  <si>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</si>
  <si>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</si>
  <si>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</si>
  <si>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</si>
  <si>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</si>
  <si>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</si>
  <si>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</si>
  <si>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</si>
  <si>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</si>
  <si>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</si>
  <si>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</si>
  <si>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</si>
  <si>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</si>
  <si>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</si>
  <si>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</si>
  <si>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</si>
  <si>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</si>
  <si>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</si>
  <si>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</si>
  <si>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</si>
  <si>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</si>
  <si>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</si>
  <si>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</si>
  <si>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</si>
  <si>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</si>
  <si>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</si>
  <si>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</si>
  <si>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</si>
  <si>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</si>
  <si>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</si>
  <si>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</si>
  <si>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</si>
  <si>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</si>
  <si>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</si>
  <si>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</si>
  <si>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</si>
  <si>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</si>
  <si>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</si>
  <si>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</si>
  <si>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</si>
  <si>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</si>
  <si>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</si>
  <si>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</si>
  <si>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</si>
  <si>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</si>
  <si>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</si>
  <si>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</si>
  <si>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</si>
  <si>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</si>
  <si>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</si>
  <si>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</si>
  <si>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</si>
  <si>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</si>
  <si>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</si>
  <si>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</si>
  <si>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</si>
  <si>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</si>
  <si>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</si>
  <si>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</si>
  <si>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</si>
  <si>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</si>
  <si>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</si>
  <si>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</si>
  <si>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</si>
  <si>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</si>
  <si>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</si>
  <si>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</si>
  <si>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</si>
  <si>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</si>
  <si>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</si>
  <si>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</si>
  <si>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</si>
  <si>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</si>
  <si>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</si>
  <si>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</si>
  <si>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</si>
  <si>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</si>
  <si>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</si>
  <si>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</si>
  <si>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</si>
  <si>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</si>
  <si>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</si>
  <si>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</si>
  <si>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</si>
  <si>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</si>
  <si>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</si>
  <si>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</si>
  <si>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</si>
  <si>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</si>
  <si>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</si>
  <si>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</si>
  <si>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</si>
  <si>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</si>
  <si>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</si>
  <si>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</si>
  <si>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</si>
  <si>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</si>
  <si>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</si>
  <si>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</si>
  <si>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</si>
  <si>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</si>
  <si>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</si>
  <si>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</si>
  <si>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</si>
  <si>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</si>
  <si>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</si>
  <si>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</si>
  <si>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</si>
  <si>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</si>
  <si>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</si>
  <si>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</si>
  <si>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</si>
  <si>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</si>
  <si>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</si>
  <si>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</si>
  <si>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</si>
  <si>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</si>
  <si>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</si>
  <si>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</si>
  <si>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</si>
  <si>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</si>
  <si>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</si>
  <si>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</si>
  <si>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</si>
  <si>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</si>
  <si>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</si>
  <si>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</si>
  <si>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</si>
  <si>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</si>
  <si>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</si>
  <si>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</si>
  <si>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</si>
  <si>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</si>
  <si>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</si>
  <si>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</si>
  <si>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</si>
  <si>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</si>
  <si>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</si>
  <si>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</si>
  <si>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</si>
  <si>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</si>
  <si>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</si>
  <si>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</si>
  <si>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</si>
  <si>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</si>
  <si>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</si>
  <si>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</si>
  <si>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</si>
  <si>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</si>
  <si>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</si>
  <si>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</si>
  <si>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</si>
  <si>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</si>
  <si>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</si>
  <si>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</si>
  <si>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</si>
  <si>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</si>
  <si>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</si>
  <si>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</si>
  <si>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</si>
  <si>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</si>
  <si>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</si>
  <si>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</si>
  <si>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</si>
  <si>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</si>
  <si>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</si>
  <si>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</si>
  <si>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</si>
  <si>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</si>
  <si>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</si>
  <si>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</si>
  <si>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</si>
  <si>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</si>
  <si>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</si>
  <si>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</si>
  <si>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</si>
  <si>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</si>
  <si>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</si>
  <si>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</si>
  <si>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</si>
  <si>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</si>
  <si>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</si>
  <si>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</si>
  <si>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</si>
  <si>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</si>
  <si>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</si>
  <si>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</si>
  <si>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</si>
  <si>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</si>
  <si>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</si>
  <si>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</si>
  <si>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</si>
  <si>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</si>
  <si>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</si>
  <si>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</si>
  <si>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</si>
  <si>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</si>
  <si>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</si>
  <si>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</si>
  <si>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</si>
  <si>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</si>
  <si>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</si>
  <si>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</si>
  <si>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</si>
  <si>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</si>
  <si>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</si>
  <si>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</si>
  <si>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</si>
  <si>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</si>
  <si>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</si>
  <si>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</si>
  <si>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</si>
  <si>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</si>
  <si>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</si>
  <si>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</si>
  <si>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</si>
  <si>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</si>
  <si>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</si>
  <si>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</si>
  <si>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</si>
  <si>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</si>
  <si>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</si>
  <si>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</si>
  <si>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</si>
  <si>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</si>
  <si>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</si>
  <si>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</si>
  <si>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</si>
  <si>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</si>
  <si>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</si>
  <si>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</si>
  <si>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</si>
  <si>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</si>
  <si>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</si>
  <si>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</si>
  <si>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</si>
  <si>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</si>
  <si>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</si>
  <si>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</si>
  <si>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</si>
  <si>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</si>
  <si>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</si>
  <si>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</si>
  <si>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</si>
  <si>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</si>
  <si>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</si>
  <si>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</si>
  <si>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</si>
  <si>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</si>
  <si>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</si>
  <si>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</si>
  <si>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</si>
  <si>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</si>
  <si>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</si>
  <si>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</si>
  <si>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</si>
  <si>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</si>
  <si>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</si>
  <si>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</si>
  <si>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</si>
  <si>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</si>
  <si>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</si>
  <si>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</si>
  <si>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</si>
  <si>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</si>
  <si>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</si>
  <si>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</si>
  <si>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</si>
  <si>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</si>
  <si>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</si>
  <si>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</si>
  <si>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</si>
  <si>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</si>
  <si>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</si>
  <si>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</si>
  <si>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</si>
  <si>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</si>
  <si>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</si>
  <si>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</si>
  <si>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</si>
  <si>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</si>
  <si>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</si>
  <si>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</si>
  <si>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</si>
  <si>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</si>
  <si>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</si>
  <si>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</si>
  <si>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</si>
  <si>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</si>
  <si>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</si>
  <si>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</si>
  <si>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</si>
  <si>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</si>
  <si>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</si>
  <si>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</si>
  <si>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</si>
  <si>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</si>
  <si>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</si>
  <si>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</si>
  <si>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</si>
  <si>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</si>
  <si>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</si>
  <si>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</si>
  <si>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</si>
  <si>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</si>
  <si>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</si>
  <si>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</si>
  <si>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</si>
  <si>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</si>
  <si>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</si>
  <si>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</si>
  <si>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</si>
  <si>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</si>
  <si>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</si>
  <si>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</si>
  <si>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</si>
  <si>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</si>
  <si>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</si>
  <si>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</si>
  <si>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</si>
  <si>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</si>
  <si>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</si>
  <si>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</si>
  <si>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</si>
  <si>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</si>
  <si>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</si>
  <si>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</si>
  <si>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</si>
  <si>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</si>
  <si>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</si>
  <si>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</si>
  <si>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</si>
  <si>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</si>
  <si>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</si>
  <si>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</si>
  <si>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</si>
  <si>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</si>
  <si>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</si>
  <si>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</si>
  <si>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</si>
  <si>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</si>
  <si>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</si>
  <si>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</si>
  <si>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</si>
  <si>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</si>
  <si>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</si>
  <si>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</si>
  <si>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</si>
  <si>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</si>
  <si>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</si>
  <si>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</si>
  <si>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</si>
  <si>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</si>
  <si>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</si>
  <si>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</si>
  <si>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</si>
  <si>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</si>
  <si>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</si>
  <si>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</si>
  <si>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</si>
  <si>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</si>
  <si>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</si>
  <si>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</si>
  <si>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</si>
  <si>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</si>
  <si>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</si>
  <si>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</si>
  <si>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</si>
  <si>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</si>
  <si>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</si>
  <si>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</si>
  <si>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</si>
  <si>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</si>
  <si>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</si>
  <si>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</si>
  <si>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</si>
  <si>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</si>
  <si>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</si>
  <si>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</si>
  <si>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</si>
  <si>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</si>
  <si>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</si>
  <si>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</si>
  <si>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</si>
  <si>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</si>
  <si>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</si>
  <si>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</si>
  <si>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</si>
  <si>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</si>
  <si>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</si>
  <si>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</si>
  <si>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</si>
  <si>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</si>
  <si>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</si>
  <si>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</si>
  <si>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</si>
  <si>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</si>
  <si>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</si>
  <si>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</si>
  <si>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</si>
  <si>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</si>
  <si>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</si>
  <si>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</si>
  <si>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</si>
  <si>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</si>
  <si>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</si>
  <si>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</si>
  <si>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</si>
  <si>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</si>
  <si>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</si>
  <si>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</si>
  <si>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</si>
  <si>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</si>
  <si>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</si>
  <si>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</si>
  <si>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</si>
  <si>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</si>
  <si>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</si>
  <si>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</si>
  <si>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</si>
  <si>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</si>
  <si>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</si>
  <si>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</si>
  <si>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</si>
  <si>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</si>
  <si>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</si>
  <si>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</si>
  <si>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</si>
  <si>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</si>
  <si>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</si>
  <si>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</si>
  <si>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</si>
  <si>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</si>
  <si>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</si>
  <si>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</si>
  <si>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</si>
  <si>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</si>
  <si>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</si>
  <si>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</si>
  <si>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</si>
  <si>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</si>
  <si>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</si>
  <si>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</si>
  <si>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</si>
  <si>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</si>
  <si>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</si>
  <si>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</si>
  <si>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</si>
  <si>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</si>
  <si>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</si>
  <si>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</si>
  <si>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</si>
  <si>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</si>
  <si>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</si>
  <si>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</si>
  <si>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</si>
  <si>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</si>
  <si>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</si>
  <si>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</si>
  <si>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</si>
  <si>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</si>
  <si>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</si>
  <si>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</si>
  <si>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</si>
  <si>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</si>
  <si>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</si>
  <si>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</si>
  <si>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</si>
  <si>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</si>
  <si>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</si>
  <si>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</si>
  <si>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</si>
  <si>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</si>
  <si>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</si>
  <si>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</si>
  <si>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</si>
  <si>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</si>
  <si>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</si>
  <si>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</si>
  <si>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</si>
  <si>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</si>
  <si>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</si>
  <si>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</si>
  <si>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</si>
  <si>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</si>
  <si>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</si>
  <si>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</si>
  <si>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</si>
  <si>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</si>
  <si>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</si>
  <si>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</si>
  <si>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</si>
  <si>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</si>
  <si>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</si>
  <si>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</si>
  <si>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</si>
  <si>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</si>
  <si>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</si>
  <si>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</si>
  <si>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</si>
  <si>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</si>
  <si>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</si>
  <si>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</si>
  <si>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</si>
  <si>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</si>
  <si>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</si>
  <si>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</si>
  <si>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</si>
  <si>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</si>
  <si>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</si>
  <si>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</si>
  <si>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</si>
  <si>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</si>
  <si>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</si>
  <si>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</si>
  <si>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</si>
  <si>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</si>
  <si>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</si>
  <si>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</si>
  <si>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</si>
  <si>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</si>
  <si>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</si>
  <si>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</si>
  <si>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</si>
  <si>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</si>
  <si>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</si>
  <si>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</si>
  <si>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</si>
  <si>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</si>
  <si>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</si>
  <si>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</si>
  <si>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</si>
  <si>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</si>
  <si>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</si>
  <si>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</si>
  <si>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</si>
  <si>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</si>
  <si>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</si>
  <si>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</si>
  <si>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</si>
  <si>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</si>
  <si>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</si>
  <si>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</si>
  <si>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</si>
  <si>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</si>
  <si>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</si>
  <si>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</si>
  <si>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</si>
  <si>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</si>
  <si>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</si>
  <si>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</si>
  <si>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</si>
  <si>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</si>
  <si>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</si>
  <si>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</si>
  <si>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</si>
  <si>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</si>
  <si>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</si>
  <si>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</si>
  <si>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</si>
  <si>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</si>
  <si>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</si>
  <si>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</si>
  <si>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</si>
  <si>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</si>
  <si>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</si>
  <si>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</si>
  <si>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</si>
  <si>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</si>
  <si>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</si>
  <si>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</si>
  <si>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</si>
  <si>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</si>
  <si>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</si>
  <si>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</si>
  <si>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</si>
  <si>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</si>
  <si>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</si>
  <si>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</si>
  <si>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</si>
  <si>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</si>
  <si>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</si>
  <si>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</si>
  <si>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</si>
  <si>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</si>
  <si>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</si>
  <si>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</si>
  <si>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</si>
  <si>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</si>
  <si>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</si>
  <si>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</si>
  <si>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</si>
  <si>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</si>
  <si>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</si>
  <si>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</si>
  <si>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</si>
  <si>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</si>
  <si>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</si>
  <si>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</si>
  <si>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</si>
  <si>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</si>
  <si>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</si>
  <si>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</si>
  <si>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</si>
  <si>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</si>
  <si>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</si>
  <si>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</si>
  <si>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</si>
  <si>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</si>
  <si>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</si>
  <si>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</si>
  <si>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</si>
  <si>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</si>
  <si>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</si>
  <si>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</si>
  <si>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</si>
  <si>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</si>
  <si>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</si>
  <si>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</si>
  <si>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</si>
  <si>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</si>
  <si>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</si>
  <si>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</si>
  <si>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</si>
  <si>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</si>
  <si>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</si>
  <si>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</si>
  <si>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</si>
  <si>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</si>
  <si>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</si>
  <si>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</si>
  <si>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</si>
  <si>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</si>
  <si>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</si>
  <si>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</si>
  <si>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</si>
  <si>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</si>
  <si>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</si>
  <si>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</si>
  <si>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</si>
  <si>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</si>
  <si>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</si>
  <si>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</si>
  <si>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</si>
  <si>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</si>
  <si>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</si>
  <si>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</si>
  <si>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</si>
  <si>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</si>
  <si>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</si>
  <si>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</si>
  <si>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</si>
  <si>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</si>
  <si>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</si>
  <si>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</si>
  <si>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</si>
  <si>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</si>
  <si>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</si>
  <si>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</si>
  <si>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</si>
  <si>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</si>
  <si>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</si>
  <si>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</si>
  <si>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</si>
  <si>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</si>
  <si>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</si>
  <si>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</si>
  <si>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</si>
  <si>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</si>
  <si>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</si>
  <si>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</si>
  <si>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</si>
  <si>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</si>
  <si>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</si>
  <si>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</si>
  <si>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</si>
  <si>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</si>
  <si>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</si>
  <si>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</si>
  <si>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</si>
  <si>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</si>
  <si>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</si>
  <si>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</si>
  <si>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</si>
  <si>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</si>
  <si>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</si>
  <si>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</si>
  <si>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</si>
  <si>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</si>
  <si>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</si>
  <si>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</si>
  <si>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</si>
  <si>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</si>
  <si>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</si>
  <si>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</si>
  <si>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</si>
  <si>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</si>
  <si>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</si>
  <si>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</si>
  <si>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</si>
  <si>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</si>
  <si>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</si>
  <si>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</si>
  <si>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</si>
  <si>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</si>
  <si>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</si>
  <si>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</si>
  <si>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</si>
  <si>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</si>
  <si>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</si>
  <si>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</si>
  <si>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</si>
  <si>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</si>
  <si>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</si>
  <si>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</si>
  <si>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</si>
  <si>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</si>
  <si>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</si>
  <si>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</si>
  <si>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</si>
  <si>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</si>
  <si>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</si>
  <si>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</si>
  <si>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</si>
  <si>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</si>
  <si>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</si>
  <si>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</si>
  <si>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</si>
  <si>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</si>
  <si>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</si>
  <si>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</si>
  <si>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</si>
  <si>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</si>
  <si>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</si>
  <si>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</si>
  <si>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</si>
  <si>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</si>
  <si>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</si>
  <si>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</si>
  <si>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</si>
  <si>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</si>
  <si>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</si>
  <si>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</si>
  <si>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</si>
  <si>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</si>
  <si>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</si>
  <si>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</si>
  <si>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</si>
  <si>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</si>
  <si>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</si>
  <si>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</si>
  <si>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</si>
  <si>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</si>
  <si>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</si>
  <si>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</si>
  <si>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</si>
  <si>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</si>
  <si>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</si>
  <si>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</si>
  <si>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</si>
  <si>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</si>
  <si>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</si>
  <si>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</si>
  <si>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</si>
  <si>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</si>
  <si>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</si>
  <si>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</si>
  <si>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</si>
  <si>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</si>
  <si>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</si>
  <si>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</si>
  <si>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</si>
  <si>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</si>
  <si>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</si>
  <si>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</si>
  <si>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</si>
  <si>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</si>
  <si>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</si>
  <si>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</si>
  <si>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</si>
  <si>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</si>
  <si>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</si>
  <si>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</si>
  <si>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</si>
  <si>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</si>
  <si>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</si>
  <si>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</si>
  <si>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</si>
  <si>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</si>
  <si>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</si>
  <si>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</si>
  <si>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</si>
  <si>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</si>
  <si>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</si>
  <si>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</si>
  <si>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</si>
  <si>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</si>
  <si>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</si>
  <si>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</si>
  <si>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</si>
  <si>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</si>
  <si>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</si>
  <si>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</si>
  <si>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</si>
  <si>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</si>
  <si>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</si>
  <si>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</si>
  <si>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</si>
  <si>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</si>
  <si>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</si>
  <si>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</si>
  <si>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</si>
  <si>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</si>
  <si>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</si>
  <si>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</si>
  <si>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</si>
  <si>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</si>
  <si>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</si>
  <si>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</si>
  <si>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</si>
  <si>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</si>
  <si>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</si>
  <si>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</si>
  <si>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</si>
  <si>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</si>
  <si>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</si>
  <si>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</si>
  <si>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</si>
  <si>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</si>
  <si>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</si>
  <si>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</si>
  <si>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</si>
  <si>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</si>
  <si>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</si>
  <si>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</si>
  <si>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</si>
  <si>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</si>
  <si>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</si>
  <si>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</si>
  <si>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</si>
  <si>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</si>
  <si>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</si>
  <si>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</si>
  <si>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</si>
  <si>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</si>
  <si>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</si>
  <si>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</si>
  <si>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</si>
  <si>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</si>
  <si>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</si>
  <si>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</si>
  <si>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</si>
  <si>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</si>
  <si>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</si>
  <si>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</si>
  <si>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</si>
  <si>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</si>
  <si>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</si>
  <si>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</si>
  <si>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</si>
  <si>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</si>
  <si>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</si>
  <si>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</si>
  <si>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</si>
  <si>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</si>
  <si>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</si>
  <si>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</si>
  <si>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</si>
  <si>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</si>
  <si>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</si>
  <si>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</si>
  <si>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</si>
  <si>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</si>
  <si>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</si>
  <si>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</si>
  <si>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</si>
  <si>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</si>
  <si>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</si>
  <si>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</si>
  <si>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</si>
  <si>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</si>
  <si>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</si>
  <si>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</si>
  <si>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</si>
  <si>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</si>
  <si>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</si>
  <si>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</si>
  <si>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</si>
  <si>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</si>
  <si>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</si>
  <si>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</si>
  <si>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</si>
  <si>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</si>
  <si>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</si>
  <si>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</si>
  <si>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</si>
  <si>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</si>
  <si>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</si>
  <si>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</si>
  <si>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</si>
  <si>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</si>
  <si>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</si>
  <si>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</si>
  <si>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</si>
  <si>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</si>
  <si>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</si>
  <si>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</si>
  <si>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</si>
  <si>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</si>
  <si>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</si>
  <si>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</si>
  <si>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</si>
  <si>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</si>
  <si>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</si>
  <si>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</si>
  <si>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</si>
  <si>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</si>
  <si>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</si>
  <si>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</si>
  <si>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</si>
  <si>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</si>
  <si>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</si>
  <si>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</si>
  <si>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</si>
  <si>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</si>
  <si>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</si>
  <si>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</si>
  <si>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</si>
  <si>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</si>
  <si>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</si>
  <si>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</si>
  <si>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</si>
  <si>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</si>
  <si>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</si>
  <si>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</si>
  <si>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</si>
  <si>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</si>
  <si>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</si>
  <si>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</si>
  <si>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</si>
  <si>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</si>
  <si>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</si>
  <si>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</si>
  <si>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</si>
  <si>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</si>
  <si>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</si>
  <si>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</si>
  <si>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</si>
  <si>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</si>
  <si>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</si>
  <si>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</si>
  <si>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</si>
  <si>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</si>
  <si>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</si>
  <si>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</si>
  <si>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</si>
  <si>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</si>
  <si>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</si>
  <si>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</si>
  <si>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</si>
  <si>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</si>
  <si>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</si>
  <si>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</si>
  <si>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</si>
  <si>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</si>
  <si>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</si>
  <si>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</si>
  <si>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</si>
  <si>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</si>
  <si>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</si>
  <si>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</si>
  <si>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</si>
  <si>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</si>
  <si>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</si>
  <si>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</si>
  <si>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</si>
  <si>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</si>
  <si>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</si>
  <si>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</si>
  <si>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</si>
  <si>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</si>
  <si>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</si>
  <si>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</si>
  <si>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</si>
  <si>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</si>
  <si>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</si>
  <si>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</si>
  <si>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</si>
  <si>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</si>
  <si>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</si>
  <si>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</si>
  <si>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</si>
  <si>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</si>
  <si>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</si>
  <si>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</si>
  <si>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</si>
  <si>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</si>
  <si>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</si>
  <si>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</si>
  <si>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</si>
  <si>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</si>
  <si>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</si>
  <si>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</si>
  <si>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</si>
  <si>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</si>
  <si>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</si>
  <si>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</si>
  <si>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</si>
  <si>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</si>
  <si>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</si>
  <si>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</si>
  <si>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</si>
  <si>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</si>
  <si>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</si>
  <si>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</si>
  <si>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</si>
  <si>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</si>
  <si>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</si>
  <si>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</si>
  <si>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</si>
  <si>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</si>
  <si>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</si>
  <si>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</si>
  <si>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</si>
  <si>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</si>
  <si>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</si>
  <si>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</si>
  <si>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</si>
  <si>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</si>
  <si>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</si>
  <si>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</si>
  <si>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</si>
  <si>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</si>
  <si>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</si>
  <si>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</si>
  <si>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</si>
  <si>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</si>
  <si>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</si>
  <si>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</si>
  <si>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</si>
  <si>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</si>
  <si>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</si>
  <si>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</si>
  <si>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</si>
  <si>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</si>
  <si>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</si>
  <si>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</si>
  <si>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</si>
  <si>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</si>
  <si>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</si>
  <si>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</si>
  <si>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</si>
  <si>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</si>
  <si>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</si>
  <si>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</si>
  <si>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</si>
  <si>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</si>
  <si>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</si>
  <si>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</si>
  <si>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</si>
  <si>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</si>
  <si>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</si>
  <si>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</si>
  <si>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</si>
  <si>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</si>
  <si>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</si>
  <si>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</si>
  <si>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</si>
  <si>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</si>
  <si>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</si>
  <si>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</si>
  <si>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</si>
  <si>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</si>
  <si>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</si>
  <si>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</si>
  <si>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</si>
  <si>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</si>
  <si>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</si>
  <si>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</si>
  <si>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</si>
  <si>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</si>
  <si>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</si>
  <si>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</si>
  <si>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</si>
  <si>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</si>
  <si>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</si>
  <si>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</si>
  <si>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</si>
  <si>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</si>
  <si>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</si>
  <si>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</si>
  <si>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</si>
  <si>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</si>
  <si>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</si>
  <si>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</si>
  <si>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</si>
  <si>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</si>
  <si>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</si>
  <si>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</si>
  <si>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</si>
  <si>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</si>
  <si>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</si>
  <si>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</si>
  <si>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</si>
  <si>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</si>
  <si>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</si>
  <si>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</si>
  <si>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</si>
  <si>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</si>
  <si>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</si>
  <si>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</si>
  <si>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</si>
  <si>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</si>
  <si>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</si>
  <si>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</si>
  <si>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</si>
  <si>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</si>
  <si>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</si>
  <si>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</si>
  <si>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</si>
  <si>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</si>
  <si>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</si>
  <si>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</si>
  <si>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</si>
  <si>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</si>
  <si>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</si>
  <si>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</si>
  <si>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</si>
  <si>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</si>
  <si>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</si>
  <si>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</si>
  <si>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</si>
  <si>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</si>
  <si>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</si>
  <si>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</si>
  <si>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</si>
  <si>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</si>
  <si>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</si>
  <si>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</si>
  <si>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</si>
  <si>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</si>
  <si>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</si>
  <si>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</si>
  <si>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</si>
  <si>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</si>
  <si>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</si>
  <si>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</si>
  <si>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</si>
  <si>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</si>
  <si>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</si>
  <si>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</si>
  <si>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</si>
  <si>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</si>
  <si>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</si>
  <si>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</si>
  <si>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</si>
  <si>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</si>
  <si>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</si>
  <si>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</si>
  <si>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</si>
  <si>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</si>
  <si>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</si>
  <si>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</si>
  <si>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</si>
  <si>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</si>
  <si>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</si>
  <si>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</si>
  <si>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</si>
  <si>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</si>
  <si>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</si>
  <si>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</si>
  <si>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</si>
  <si>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</si>
  <si>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</si>
  <si>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</si>
  <si>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</si>
  <si>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</si>
  <si>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</si>
  <si>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</si>
  <si>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</si>
  <si>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</si>
  <si>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</si>
  <si>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</si>
  <si>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</si>
  <si>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</si>
  <si>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</si>
  <si>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</si>
  <si>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</si>
  <si>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</si>
  <si>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</si>
  <si>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</si>
  <si>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</si>
  <si>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</si>
  <si>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</si>
  <si>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</si>
  <si>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</si>
  <si>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</si>
  <si>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</si>
  <si>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</si>
  <si>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</si>
  <si>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</si>
  <si>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</si>
  <si>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</si>
  <si>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</si>
  <si>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</si>
  <si>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</si>
  <si>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</si>
  <si>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</si>
  <si>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</si>
  <si>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</si>
  <si>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</si>
  <si>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</si>
  <si>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</si>
  <si>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</si>
  <si>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</si>
  <si>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</si>
  <si>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</si>
  <si>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</si>
  <si>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</si>
  <si>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</si>
  <si>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</si>
  <si>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</si>
  <si>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</si>
  <si>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</si>
  <si>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</si>
  <si>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</si>
  <si>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</si>
  <si>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</si>
  <si>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</si>
  <si>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</si>
  <si>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</si>
  <si>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</si>
  <si>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</si>
  <si>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</si>
  <si>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</si>
  <si>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</si>
  <si>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</si>
  <si>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</si>
  <si>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</si>
  <si>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</si>
  <si>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</si>
  <si>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</si>
  <si>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</si>
  <si>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</si>
  <si>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</si>
  <si>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</si>
  <si>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</si>
  <si>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</si>
  <si>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</si>
  <si>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</si>
  <si>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</si>
  <si>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</si>
  <si>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</si>
  <si>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</si>
  <si>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</si>
  <si>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</si>
  <si>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</si>
  <si>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</si>
  <si>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</si>
  <si>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</si>
  <si>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</si>
  <si>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</si>
  <si>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</si>
  <si>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</si>
  <si>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</si>
  <si>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</si>
  <si>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</si>
  <si>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</si>
  <si>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</si>
  <si>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</si>
  <si>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</si>
  <si>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</si>
  <si>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</si>
  <si>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</si>
  <si>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</si>
  <si>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</si>
  <si>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</si>
  <si>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</si>
  <si>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</si>
  <si>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</si>
  <si>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</si>
  <si>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</si>
  <si>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</si>
  <si>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</si>
  <si>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</si>
  <si>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</si>
  <si>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</si>
  <si>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</si>
  <si>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</si>
  <si>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</si>
  <si>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</si>
  <si>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</si>
  <si>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</si>
  <si>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</si>
  <si>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</si>
  <si>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</si>
  <si>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</si>
  <si>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</si>
  <si>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</si>
  <si>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</si>
  <si>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</si>
  <si>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</si>
  <si>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</si>
  <si>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</si>
  <si>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</si>
  <si>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</si>
  <si>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</si>
  <si>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</si>
  <si>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</si>
  <si>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</si>
  <si>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</si>
  <si>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</si>
  <si>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</si>
  <si>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</si>
  <si>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</si>
  <si>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</si>
  <si>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</si>
  <si>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</si>
  <si>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</si>
  <si>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</si>
  <si>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</si>
  <si>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</si>
  <si>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</si>
  <si>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</si>
  <si>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</si>
  <si>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</si>
  <si>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</si>
  <si>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</si>
  <si>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</si>
  <si>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</si>
  <si>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</si>
  <si>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</si>
  <si>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</si>
  <si>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</si>
  <si>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</si>
  <si>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</si>
  <si>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</si>
  <si>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</si>
  <si>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</si>
  <si>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</si>
  <si>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</si>
  <si>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</si>
  <si>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</si>
  <si>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</si>
  <si>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</si>
  <si>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</si>
  <si>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</si>
  <si>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</si>
  <si>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</si>
  <si>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</si>
  <si>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</si>
  <si>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</si>
  <si>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</si>
  <si>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</si>
  <si>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</si>
  <si>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</si>
  <si>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</si>
  <si>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</si>
  <si>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</si>
  <si>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</si>
  <si>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</si>
  <si>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</si>
  <si>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</si>
  <si>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</si>
  <si>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</si>
  <si>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</si>
  <si>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</si>
  <si>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</si>
  <si>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</si>
  <si>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</si>
  <si>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</si>
  <si>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</si>
  <si>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</si>
  <si>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</si>
  <si>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</si>
  <si>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</si>
  <si>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</si>
  <si>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</si>
  <si>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</si>
  <si>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</si>
  <si>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</si>
  <si>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</si>
  <si>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</si>
  <si>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</si>
  <si>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</si>
  <si>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</si>
  <si>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</si>
  <si>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</si>
  <si>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</si>
  <si>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</si>
  <si>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</si>
  <si>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</si>
  <si>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</si>
  <si>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</si>
  <si>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</si>
  <si>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</si>
  <si>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</si>
  <si>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</si>
  <si>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</si>
  <si>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</si>
  <si>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</si>
  <si>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</si>
  <si>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</si>
  <si>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</si>
  <si>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</si>
  <si>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</si>
  <si>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</si>
  <si>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</si>
  <si>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</si>
  <si>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</si>
  <si>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</si>
  <si>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</si>
  <si>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</si>
  <si>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</si>
  <si>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</si>
  <si>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</si>
  <si>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</si>
  <si>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</si>
  <si>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</si>
  <si>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</si>
  <si>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</si>
  <si>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</si>
  <si>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</si>
  <si>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</si>
  <si>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</si>
  <si>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</si>
  <si>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</si>
  <si>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</si>
  <si>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</si>
  <si>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</si>
  <si>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</si>
  <si>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</si>
  <si>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</si>
  <si>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</si>
  <si>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</si>
  <si>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</si>
  <si>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</si>
  <si>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</si>
  <si>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</si>
  <si>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</si>
  <si>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</si>
  <si>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</si>
  <si>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</si>
  <si>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</si>
  <si>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</si>
  <si>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</si>
  <si>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</si>
  <si>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</si>
  <si>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</si>
  <si>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</si>
  <si>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</si>
  <si>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</si>
  <si>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</si>
  <si>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</si>
  <si>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</si>
  <si>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</si>
  <si>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</si>
  <si>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</si>
  <si>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</si>
  <si>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</si>
  <si>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</si>
  <si>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</si>
  <si>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</si>
  <si>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</si>
  <si>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</si>
  <si>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</si>
  <si>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</si>
  <si>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</si>
  <si>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</si>
  <si>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</si>
  <si>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</si>
  <si>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</si>
  <si>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</si>
  <si>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</si>
  <si>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</si>
  <si>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</si>
  <si>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</si>
  <si>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</si>
  <si>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</si>
  <si>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</si>
  <si>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</si>
  <si>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</si>
  <si>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</si>
  <si>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</si>
  <si>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</si>
  <si>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</si>
  <si>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</si>
  <si>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</si>
  <si>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</si>
  <si>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</si>
  <si>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</si>
  <si>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</si>
  <si>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</si>
  <si>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</si>
  <si>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</si>
  <si>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</si>
  <si>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</si>
  <si>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</si>
  <si>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</si>
  <si>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</si>
  <si>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</si>
  <si>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</si>
  <si>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</si>
  <si>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</si>
  <si>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</si>
  <si>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</si>
  <si>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</si>
  <si>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</si>
  <si>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</si>
  <si>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</si>
  <si>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</si>
  <si>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</si>
  <si>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</si>
  <si>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</si>
  <si>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</si>
  <si>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</si>
  <si>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</si>
  <si>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</si>
  <si>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</si>
  <si>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</si>
  <si>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</si>
  <si>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</si>
  <si>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</si>
  <si>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</si>
  <si>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</si>
  <si>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</si>
  <si>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</si>
  <si>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</si>
  <si>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</si>
  <si>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</si>
  <si>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</si>
  <si>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</si>
  <si>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</si>
  <si>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</si>
  <si>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</si>
  <si>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</si>
  <si>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</si>
  <si>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</si>
  <si>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</si>
  <si>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</si>
  <si>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</si>
  <si>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</si>
  <si>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</si>
  <si>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</si>
  <si>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</si>
  <si>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</si>
  <si>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</si>
  <si>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</si>
  <si>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</si>
  <si>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</si>
  <si>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</si>
  <si>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</si>
  <si>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</si>
  <si>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</si>
  <si>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</si>
  <si>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</si>
  <si>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</si>
  <si>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</si>
  <si>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</si>
  <si>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</si>
  <si>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</si>
  <si>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</si>
  <si>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</si>
  <si>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</si>
  <si>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</si>
  <si>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</si>
  <si>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</si>
  <si>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</si>
  <si>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</si>
  <si>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</si>
  <si>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</si>
  <si>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</si>
  <si>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</si>
  <si>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</si>
  <si>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</si>
  <si>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</si>
  <si>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</si>
  <si>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</si>
  <si>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</si>
  <si>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</si>
  <si>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</si>
  <si>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</si>
  <si>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</si>
  <si>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</si>
  <si>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</si>
  <si>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</si>
  <si>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</si>
  <si>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</si>
  <si>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</si>
  <si>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</si>
  <si>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</si>
  <si>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</si>
  <si>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</si>
  <si>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</si>
  <si>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</si>
  <si>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</si>
  <si>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</si>
  <si>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</si>
  <si>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</si>
  <si>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</si>
  <si>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</si>
  <si>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</si>
  <si>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</si>
  <si>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</si>
  <si>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</si>
  <si>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</si>
  <si>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</si>
  <si>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</si>
  <si>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</si>
  <si>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</si>
  <si>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</si>
  <si>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</si>
  <si>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</si>
  <si>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</si>
  <si>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</si>
  <si>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</si>
  <si>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</si>
  <si>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</si>
  <si>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</si>
  <si>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</si>
  <si>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</si>
  <si>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</si>
  <si>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</si>
  <si>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</si>
  <si>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</si>
  <si>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</si>
  <si>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</si>
  <si>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</si>
  <si>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</si>
  <si>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</si>
  <si>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</si>
  <si>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</si>
  <si>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</si>
  <si>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</si>
  <si>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</si>
  <si>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</si>
  <si>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</si>
  <si>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</si>
  <si>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</si>
  <si>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</si>
  <si>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</si>
  <si>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</si>
  <si>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</si>
  <si>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</si>
  <si>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</si>
  <si>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</si>
  <si>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</si>
  <si>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</si>
  <si>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</si>
  <si>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</si>
  <si>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</si>
  <si>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</si>
  <si>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</si>
  <si>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</si>
  <si>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</si>
  <si>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</si>
  <si>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</si>
  <si>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</si>
  <si>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</si>
  <si>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</si>
  <si>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</si>
  <si>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</si>
  <si>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</si>
  <si>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</si>
  <si>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</si>
  <si>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</si>
  <si>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</si>
  <si>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</si>
  <si>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</si>
  <si>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</si>
  <si>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</si>
  <si>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</si>
  <si>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</si>
  <si>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</si>
  <si>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</si>
  <si>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</si>
  <si>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</si>
  <si>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</si>
  <si>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</si>
  <si>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</si>
  <si>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</si>
  <si>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</si>
  <si>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</si>
  <si>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</si>
  <si>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</si>
  <si>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</si>
  <si>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</si>
  <si>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</si>
  <si>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</si>
  <si>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</si>
  <si>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</si>
  <si>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</si>
  <si>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</si>
  <si>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</si>
  <si>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</si>
  <si>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</si>
  <si>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</si>
  <si>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</si>
  <si>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</si>
  <si>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</si>
  <si>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</si>
  <si>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</si>
  <si>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</si>
  <si>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</si>
  <si>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</si>
  <si>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</si>
  <si>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</si>
  <si>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</si>
  <si>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</si>
  <si>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</si>
  <si>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</si>
  <si>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</si>
  <si>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</si>
  <si>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</si>
  <si>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</si>
  <si>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</si>
  <si>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</si>
  <si>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</si>
  <si>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</si>
  <si>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</si>
  <si>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</si>
  <si>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</si>
  <si>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</si>
  <si>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</si>
  <si>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</si>
  <si>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</si>
  <si>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</si>
  <si>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</si>
  <si>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</si>
  <si>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</si>
  <si>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</si>
  <si>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</si>
  <si>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</si>
  <si>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</si>
  <si>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</si>
  <si>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</si>
  <si>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</si>
  <si>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</si>
  <si>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</si>
  <si>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</si>
  <si>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</si>
  <si>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</si>
  <si>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</si>
  <si>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</si>
  <si>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</si>
  <si>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</si>
  <si>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</si>
  <si>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</si>
  <si>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</si>
  <si>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</si>
  <si>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</si>
  <si>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</si>
  <si>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</si>
  <si>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</si>
  <si>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</si>
  <si>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</si>
  <si>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</si>
  <si>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</si>
  <si>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</si>
  <si>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</si>
  <si>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</si>
  <si>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</si>
  <si>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</si>
  <si>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</si>
  <si>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</si>
  <si>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</si>
  <si>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</si>
  <si>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</si>
  <si>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</si>
  <si>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</si>
  <si>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</si>
  <si>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</si>
  <si>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</si>
  <si>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</si>
  <si>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</si>
  <si>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</si>
  <si>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</si>
  <si>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</si>
  <si>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</si>
  <si>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</si>
  <si>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</si>
  <si>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</si>
  <si>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</si>
  <si>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</si>
  <si>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</si>
  <si>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</si>
  <si>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</si>
  <si>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</si>
  <si>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</si>
  <si>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</si>
  <si>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</si>
  <si>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</si>
  <si>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</si>
  <si>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</si>
  <si>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</si>
  <si>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</si>
  <si>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</si>
  <si>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</si>
  <si>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</si>
  <si>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</si>
  <si>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</si>
  <si>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</si>
  <si>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</si>
  <si>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</si>
  <si>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</si>
  <si>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</si>
  <si>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</si>
  <si>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</si>
  <si>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</si>
  <si>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</si>
  <si>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</si>
  <si>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</si>
  <si>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</si>
  <si>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</si>
  <si>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</si>
  <si>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</si>
  <si>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</si>
  <si>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</si>
  <si>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</si>
  <si>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</si>
  <si>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</si>
  <si>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</si>
  <si>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</si>
  <si>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</si>
  <si>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</si>
  <si>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</si>
  <si>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</si>
  <si>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</si>
  <si>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</si>
  <si>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</si>
  <si>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</si>
  <si>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</si>
  <si>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</si>
  <si>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</si>
  <si>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</si>
  <si>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</si>
  <si>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</si>
  <si>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</si>
  <si>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</si>
  <si>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</si>
  <si>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</si>
  <si>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</si>
  <si>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</si>
  <si>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</si>
  <si>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</si>
  <si>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</si>
  <si>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</si>
  <si>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</si>
  <si>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</si>
  <si>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</si>
  <si>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</si>
  <si>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</si>
  <si>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</si>
  <si>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</si>
  <si>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</si>
  <si>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</si>
  <si>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</si>
  <si>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</si>
  <si>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</si>
  <si>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</si>
  <si>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</si>
  <si>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</si>
  <si>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</si>
  <si>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</si>
  <si>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</si>
  <si>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</si>
  <si>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</si>
  <si>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</si>
  <si>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</si>
  <si>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</si>
  <si>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</si>
  <si>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</si>
  <si>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</si>
  <si>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</si>
  <si>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</si>
  <si>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</si>
  <si>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</si>
  <si>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</si>
  <si>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</si>
  <si>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</si>
  <si>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</si>
  <si>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</si>
  <si>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</si>
  <si>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</si>
  <si>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</si>
  <si>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</si>
  <si>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</si>
  <si>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</si>
  <si>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</si>
  <si>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</si>
  <si>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</si>
  <si>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</si>
  <si>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</si>
  <si>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</si>
  <si>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</si>
  <si>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</si>
  <si>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</si>
  <si>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</si>
  <si>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</si>
  <si>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</si>
  <si>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</si>
  <si>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</si>
  <si>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</si>
  <si>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</si>
  <si>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</si>
  <si>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</si>
  <si>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</si>
  <si>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</si>
  <si>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</si>
  <si>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</si>
  <si>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</si>
  <si>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</si>
  <si>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</si>
  <si>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</si>
  <si>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</si>
  <si>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</si>
  <si>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</si>
  <si>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</si>
  <si>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</si>
  <si>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</si>
  <si>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</si>
  <si>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</si>
  <si>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</si>
  <si>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</si>
  <si>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</si>
  <si>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</si>
  <si>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</si>
  <si>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</si>
  <si>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</si>
  <si>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</si>
  <si>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</si>
  <si>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</si>
  <si>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</si>
  <si>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</si>
  <si>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</si>
  <si>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</si>
  <si>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</si>
  <si>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</si>
  <si>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</si>
  <si>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</si>
  <si>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</si>
  <si>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</si>
  <si>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</si>
  <si>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</si>
  <si>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</si>
  <si>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</si>
  <si>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</si>
  <si>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</si>
  <si>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</si>
  <si>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</si>
  <si>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</si>
  <si>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</si>
  <si>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</si>
  <si>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</si>
  <si>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</si>
  <si>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</si>
  <si>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</si>
  <si>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</si>
  <si>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</si>
  <si>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</si>
  <si>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</si>
  <si>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</si>
  <si>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</si>
  <si>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</si>
  <si>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</si>
  <si>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</si>
  <si>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</si>
  <si>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</si>
  <si>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</si>
  <si>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</si>
  <si>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</si>
  <si>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</si>
  <si>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</si>
  <si>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</si>
  <si>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</si>
  <si>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</si>
  <si>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</si>
  <si>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</si>
  <si>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</si>
  <si>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</si>
  <si>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</si>
  <si>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</si>
  <si>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</si>
  <si>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</si>
  <si>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</si>
  <si>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</si>
  <si>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</si>
  <si>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</si>
  <si>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</si>
  <si>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</si>
  <si>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</si>
  <si>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</si>
  <si>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</si>
  <si>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</si>
  <si>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</si>
  <si>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</si>
  <si>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</si>
  <si>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</si>
  <si>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</si>
  <si>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</si>
  <si>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</si>
  <si>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</si>
  <si>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</si>
  <si>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</si>
  <si>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</si>
  <si>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</si>
  <si>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</si>
  <si>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</si>
  <si>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</si>
  <si>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</si>
  <si>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</si>
  <si>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</si>
  <si>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</si>
  <si>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</si>
  <si>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</si>
  <si>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</si>
  <si>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</si>
  <si>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</si>
  <si>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</si>
  <si>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</si>
  <si>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</si>
  <si>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</si>
  <si>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</si>
  <si>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</si>
  <si>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</si>
  <si>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</si>
  <si>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</si>
  <si>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</si>
  <si>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</si>
  <si>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</si>
  <si>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</si>
  <si>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</si>
  <si>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</si>
  <si>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</si>
  <si>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</si>
  <si>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</si>
  <si>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</si>
  <si>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</si>
  <si>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</si>
  <si>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</si>
  <si>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</si>
  <si>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</si>
  <si>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</si>
  <si>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</si>
  <si>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</si>
  <si>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</si>
  <si>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</si>
  <si>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</si>
  <si>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</si>
  <si>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</si>
  <si>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</si>
  <si>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</si>
  <si>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</si>
  <si>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</si>
  <si>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</si>
  <si>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</si>
  <si>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</si>
  <si>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</si>
  <si>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</si>
  <si>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</si>
  <si>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</si>
  <si>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</si>
  <si>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</si>
  <si>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</si>
  <si>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</si>
  <si>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</si>
  <si>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</si>
  <si>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</si>
  <si>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</si>
  <si>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</si>
  <si>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</si>
  <si>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</si>
  <si>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</si>
  <si>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</si>
  <si>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</si>
  <si>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</si>
  <si>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</si>
  <si>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</si>
  <si>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</si>
  <si>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</si>
  <si>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</si>
  <si>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</si>
  <si>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</si>
  <si>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</si>
  <si>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</si>
  <si>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</si>
  <si>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</si>
  <si>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</si>
  <si>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</si>
  <si>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</si>
  <si>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</si>
  <si>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</si>
  <si>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</si>
  <si>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</si>
  <si>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</si>
  <si>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</si>
  <si>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</si>
  <si>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</si>
  <si>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</si>
  <si>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</si>
  <si>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</si>
  <si>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</si>
  <si>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</si>
  <si>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</si>
  <si>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</si>
  <si>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</si>
  <si>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</si>
  <si>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</si>
  <si>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</si>
  <si>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</si>
  <si>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</si>
  <si>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</si>
  <si>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</si>
  <si>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</si>
  <si>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</si>
  <si>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</si>
  <si>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</si>
  <si>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</si>
  <si>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</si>
  <si>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</si>
  <si>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</si>
  <si>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</si>
  <si>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</si>
  <si>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</si>
  <si>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</si>
  <si>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</si>
  <si>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</si>
  <si>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</si>
  <si>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</si>
  <si>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</si>
  <si>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</si>
  <si>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</si>
  <si>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</si>
  <si>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</si>
  <si>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</si>
  <si>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</si>
  <si>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</si>
  <si>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</si>
  <si>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</si>
  <si>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</si>
  <si>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</si>
  <si>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</si>
  <si>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</si>
  <si>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</si>
  <si>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</si>
  <si>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</si>
  <si>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</si>
  <si>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</si>
  <si>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</si>
  <si>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</si>
  <si>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</si>
  <si>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</si>
  <si>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</si>
  <si>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</si>
  <si>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</si>
  <si>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</si>
  <si>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</si>
  <si>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</si>
  <si>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</si>
  <si>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</si>
  <si>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</si>
  <si>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</si>
  <si>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</si>
  <si>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</si>
  <si>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</si>
  <si>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</si>
  <si>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</si>
  <si>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</si>
  <si>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</si>
  <si>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</si>
  <si>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</si>
  <si>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</si>
  <si>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</si>
  <si>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</si>
  <si>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</si>
  <si>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</si>
  <si>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</si>
  <si>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</si>
  <si>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</si>
  <si>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</si>
  <si>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</si>
  <si>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</si>
  <si>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</si>
  <si>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</si>
  <si>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</si>
  <si>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</si>
  <si>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</si>
  <si>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</si>
  <si>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</si>
  <si>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</si>
  <si>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</si>
  <si>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</si>
  <si>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</si>
  <si>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</si>
  <si>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</si>
  <si>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</si>
  <si>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</si>
  <si>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</si>
  <si>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</si>
  <si>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</si>
  <si>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</si>
  <si>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</si>
  <si>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</si>
  <si>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</si>
  <si>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</si>
  <si>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</si>
  <si>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</si>
  <si>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</si>
  <si>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</si>
  <si>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</si>
  <si>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</si>
  <si>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</si>
  <si>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</si>
  <si>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</si>
  <si>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</si>
  <si>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</si>
  <si>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</si>
  <si>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</si>
  <si>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</si>
  <si>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</si>
  <si>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</si>
  <si>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</si>
  <si>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</si>
  <si>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</si>
  <si>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</si>
  <si>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</si>
  <si>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</si>
  <si>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</si>
  <si>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</si>
  <si>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</si>
  <si>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</si>
  <si>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</si>
  <si>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</si>
  <si>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</si>
  <si>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</si>
  <si>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</si>
  <si>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</si>
  <si>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</si>
  <si>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</si>
  <si>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</si>
  <si>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</si>
  <si>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</si>
  <si>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</si>
  <si>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</si>
  <si>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</si>
  <si>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</si>
  <si>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</si>
  <si>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</si>
  <si>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</si>
  <si>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</si>
  <si>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</si>
  <si>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</si>
  <si>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</si>
  <si>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</si>
  <si>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</si>
  <si>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</si>
  <si>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</si>
  <si>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</si>
  <si>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</si>
  <si>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</si>
  <si>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</si>
  <si>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</si>
  <si>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</si>
  <si>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</si>
  <si>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</si>
  <si>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</si>
  <si>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</si>
  <si>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</si>
  <si>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</si>
  <si>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</si>
  <si>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</si>
  <si>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</si>
  <si>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</si>
  <si>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</si>
  <si>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</si>
  <si>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</si>
  <si>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</si>
  <si>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</si>
  <si>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</si>
  <si>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</si>
  <si>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</si>
  <si>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</si>
  <si>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</si>
  <si>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</si>
  <si>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</si>
  <si>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</si>
  <si>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</si>
  <si>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</si>
  <si>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</si>
  <si>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</si>
  <si>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</si>
  <si>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</si>
  <si>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</si>
  <si>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</si>
  <si>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</si>
  <si>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</si>
  <si>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</si>
  <si>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</si>
  <si>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</si>
  <si>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</si>
  <si>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</si>
  <si>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</si>
  <si>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</si>
  <si>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</si>
  <si>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</si>
  <si>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</si>
  <si>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</si>
  <si>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</si>
  <si>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</si>
  <si>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</si>
  <si>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</si>
  <si>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</si>
  <si>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</si>
  <si>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</si>
  <si>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</si>
  <si>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</si>
  <si>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</si>
  <si>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</si>
  <si>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</si>
  <si>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</si>
  <si>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</si>
  <si>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</si>
  <si>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</si>
  <si>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</si>
  <si>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</si>
  <si>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</si>
  <si>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</si>
  <si>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</si>
  <si>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</si>
  <si>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</si>
  <si>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</si>
  <si>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</si>
  <si>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</si>
  <si>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</si>
  <si>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</si>
  <si>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</si>
  <si>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</si>
  <si>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</si>
  <si>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</si>
  <si>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</si>
  <si>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</si>
  <si>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</si>
  <si>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</si>
  <si>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</si>
  <si>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</si>
  <si>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</si>
  <si>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</si>
  <si>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</si>
  <si>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</si>
  <si>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</si>
  <si>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</si>
  <si>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</si>
  <si>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</si>
  <si>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</si>
  <si>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</si>
  <si>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</si>
  <si>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</si>
  <si>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</si>
  <si>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</si>
  <si>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</si>
  <si>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</si>
  <si>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</si>
  <si>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</si>
  <si>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</si>
  <si>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</si>
  <si>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</si>
  <si>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</si>
  <si>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</si>
  <si>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</si>
  <si>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</si>
  <si>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</si>
  <si>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</si>
  <si>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</si>
  <si>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</si>
  <si>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</si>
  <si>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</si>
  <si>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</si>
  <si>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</si>
  <si>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</si>
  <si>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</si>
  <si>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</si>
  <si>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</si>
  <si>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</si>
  <si>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</si>
  <si>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</si>
  <si>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</si>
  <si>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</si>
  <si>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</si>
  <si>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</si>
  <si>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</si>
  <si>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</si>
  <si>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</si>
  <si>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</si>
  <si>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</si>
  <si>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</si>
  <si>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</si>
  <si>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</si>
  <si>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</si>
  <si>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</si>
  <si>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</si>
  <si>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</si>
  <si>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</si>
  <si>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</si>
  <si>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</si>
  <si>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</si>
  <si>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</si>
  <si>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</si>
  <si>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</si>
  <si>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</si>
  <si>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</si>
  <si>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</si>
  <si>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</si>
  <si>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</si>
  <si>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</si>
  <si>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</si>
  <si>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</si>
  <si>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</si>
  <si>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</si>
  <si>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</si>
  <si>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</si>
  <si>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</si>
  <si>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</si>
  <si>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</si>
  <si>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</si>
  <si>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</si>
  <si>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</si>
  <si>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</si>
  <si>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</si>
  <si>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</si>
  <si>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</si>
  <si>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</si>
  <si>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</si>
  <si>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</si>
  <si>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</si>
  <si>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</si>
  <si>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</si>
  <si>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</si>
  <si>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</si>
  <si>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</si>
  <si>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</si>
  <si>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</si>
  <si>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</si>
  <si>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</si>
  <si>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</si>
  <si>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</si>
  <si>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</si>
  <si>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</si>
  <si>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</si>
  <si>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</si>
  <si>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</si>
  <si>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</si>
  <si>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</si>
  <si>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</si>
  <si>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</si>
  <si>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</si>
  <si>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</si>
  <si>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</si>
  <si>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</si>
  <si>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</si>
  <si>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</si>
  <si>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</si>
  <si>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</si>
  <si>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</si>
  <si>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</si>
  <si>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</si>
  <si>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</si>
  <si>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</si>
  <si>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</si>
  <si>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</si>
  <si>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</si>
  <si>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</si>
  <si>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</si>
  <si>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</si>
  <si>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</si>
  <si>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</si>
  <si>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</si>
  <si>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</si>
  <si>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</si>
  <si>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</si>
  <si>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</si>
  <si>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</si>
  <si>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</si>
  <si>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</si>
  <si>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</si>
  <si>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</si>
  <si>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</si>
  <si>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</si>
  <si>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</si>
  <si>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</si>
  <si>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</si>
  <si>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</si>
  <si>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</si>
  <si>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</si>
  <si>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</si>
  <si>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</si>
  <si>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</si>
  <si>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</si>
  <si>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</si>
  <si>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</si>
  <si>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</si>
  <si>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</si>
  <si>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</si>
  <si>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</si>
  <si>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</si>
  <si>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</si>
  <si>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</si>
  <si>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</si>
  <si>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</si>
  <si>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</si>
  <si>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</si>
  <si>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</si>
  <si>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</si>
  <si>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</si>
  <si>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</si>
  <si>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</si>
  <si>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</si>
  <si>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</si>
  <si>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</si>
  <si>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</si>
  <si>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</si>
  <si>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</si>
  <si>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</si>
  <si>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</si>
  <si>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</si>
  <si>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</si>
  <si>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</si>
  <si>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</si>
  <si>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</si>
  <si>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</si>
  <si>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</si>
  <si>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</si>
  <si>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</si>
  <si>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</si>
  <si>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</si>
  <si>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</si>
  <si>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</si>
  <si>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</si>
  <si>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</si>
  <si>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</si>
  <si>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</si>
  <si>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</si>
  <si>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</si>
  <si>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</si>
  <si>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</si>
  <si>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</si>
  <si>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</si>
  <si>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</si>
  <si>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</si>
  <si>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</si>
  <si>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</si>
  <si>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</si>
  <si>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</si>
  <si>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</si>
  <si>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</si>
  <si>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</si>
  <si>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</si>
  <si>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</si>
  <si>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</si>
  <si>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</si>
  <si>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</si>
  <si>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</si>
  <si>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</si>
  <si>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</si>
  <si>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</si>
  <si>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</si>
  <si>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</si>
  <si>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</si>
  <si>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</si>
  <si>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</si>
  <si>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</si>
  <si>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</si>
  <si>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</si>
  <si>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</si>
  <si>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</si>
  <si>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</si>
  <si>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</si>
  <si>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</si>
  <si>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</si>
  <si>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</si>
  <si>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</si>
  <si>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</si>
  <si>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</si>
  <si>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</si>
  <si>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</si>
  <si>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</si>
  <si>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</si>
  <si>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</si>
  <si>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</si>
  <si>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</si>
  <si>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</si>
  <si>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</si>
  <si>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</si>
  <si>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</si>
  <si>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</si>
  <si>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</si>
  <si>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</si>
  <si>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</si>
  <si>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</si>
  <si>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</si>
  <si>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</si>
  <si>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</si>
  <si>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</si>
  <si>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</si>
  <si>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</si>
  <si>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</si>
  <si>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</si>
  <si>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</si>
  <si>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</si>
  <si>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</si>
  <si>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</si>
  <si>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</si>
  <si>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</si>
  <si>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</si>
  <si>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</si>
  <si>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</si>
  <si>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</si>
  <si>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</si>
  <si>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</si>
  <si>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</si>
  <si>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</si>
  <si>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</si>
  <si>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</si>
  <si>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</si>
  <si>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</si>
  <si>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</si>
  <si>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</si>
  <si>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</si>
  <si>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</si>
  <si>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</si>
  <si>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</si>
  <si>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</si>
  <si>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</si>
  <si>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</si>
  <si>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</si>
  <si>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</si>
  <si>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</si>
  <si>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</si>
  <si>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</si>
  <si>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</si>
  <si>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</si>
  <si>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</si>
  <si>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</si>
  <si>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</si>
  <si>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</si>
  <si>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</si>
  <si>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</si>
  <si>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</si>
  <si>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</si>
  <si>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</si>
  <si>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</si>
  <si>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</si>
  <si>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</si>
  <si>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</si>
  <si>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</si>
  <si>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</si>
  <si>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</si>
  <si>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</si>
  <si>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</si>
  <si>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</si>
  <si>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</si>
  <si>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</si>
  <si>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</si>
  <si>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</si>
  <si>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</si>
  <si>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</si>
  <si>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</si>
  <si>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</si>
  <si>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</si>
  <si>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</si>
  <si>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</si>
  <si>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</si>
  <si>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</si>
  <si>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</si>
  <si>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</si>
  <si>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</si>
  <si>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</si>
  <si>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</si>
  <si>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</si>
  <si>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</si>
  <si>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</si>
  <si>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</si>
  <si>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</si>
  <si>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</si>
  <si>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</si>
  <si>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</si>
  <si>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</si>
  <si>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</si>
  <si>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</si>
  <si>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</si>
  <si>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</si>
  <si>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</si>
  <si>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</si>
  <si>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</si>
  <si>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</si>
  <si>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</si>
  <si>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</si>
  <si>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</si>
  <si>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</si>
  <si>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</si>
  <si>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</si>
  <si>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</si>
  <si>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</si>
  <si>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</si>
  <si>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</si>
  <si>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</si>
  <si>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</si>
  <si>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</si>
  <si>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</si>
  <si>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</si>
  <si>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</si>
  <si>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</si>
  <si>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</si>
  <si>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</si>
  <si>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</si>
  <si>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</si>
  <si>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</si>
  <si>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</si>
  <si>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</si>
  <si>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</si>
  <si>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</si>
  <si>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</si>
  <si>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</si>
  <si>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</si>
  <si>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</si>
  <si>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</si>
  <si>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</si>
  <si>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</si>
  <si>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</si>
  <si>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</si>
  <si>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</si>
  <si>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</si>
  <si>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</si>
  <si>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</si>
  <si>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</si>
  <si>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</si>
  <si>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</si>
  <si>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</si>
  <si>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</si>
  <si>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</si>
  <si>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</si>
  <si>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</si>
  <si>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</si>
  <si>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</si>
  <si>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</si>
  <si>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</si>
  <si>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</si>
  <si>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</si>
  <si>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</si>
  <si>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</si>
  <si>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</si>
  <si>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</si>
  <si>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</si>
  <si>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</si>
  <si>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</si>
  <si>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</si>
  <si>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</si>
  <si>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</si>
  <si>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</si>
  <si>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</si>
  <si>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</si>
  <si>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</si>
  <si>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</si>
  <si>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</si>
  <si>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</si>
  <si>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</si>
  <si>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</si>
  <si>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</si>
  <si>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</si>
  <si>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</si>
  <si>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</si>
  <si>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</si>
  <si>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</si>
  <si>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</si>
  <si>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</si>
  <si>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</si>
  <si>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</si>
  <si>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</si>
  <si>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</si>
  <si>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</si>
  <si>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</si>
  <si>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</si>
  <si>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</si>
  <si>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</si>
  <si>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</si>
  <si>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</si>
  <si>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</si>
  <si>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</si>
  <si>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</si>
  <si>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</si>
  <si>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</si>
  <si>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</si>
  <si>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</si>
  <si>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</si>
  <si>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</si>
  <si>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</si>
  <si>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</si>
  <si>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</si>
  <si>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</si>
  <si>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</si>
  <si>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</si>
  <si>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</si>
  <si>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</si>
  <si>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</si>
  <si>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</si>
  <si>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</si>
  <si>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</si>
  <si>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</si>
  <si>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</si>
  <si>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</si>
  <si>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</si>
  <si>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</si>
  <si>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</si>
  <si>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</si>
  <si>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</si>
  <si>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</si>
  <si>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</si>
  <si>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</si>
  <si>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</si>
  <si>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</si>
  <si>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</si>
  <si>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</si>
  <si>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</si>
  <si>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</si>
  <si>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</si>
  <si>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</si>
  <si>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</si>
  <si>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</si>
  <si>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</si>
  <si>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</si>
  <si>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</si>
  <si>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</si>
  <si>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</si>
  <si>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</si>
  <si>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</si>
  <si>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</si>
  <si>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</si>
  <si>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</si>
  <si>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</si>
  <si>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</si>
  <si>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</si>
  <si>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</si>
  <si>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</si>
  <si>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</si>
  <si>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</si>
  <si>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</si>
  <si>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</si>
  <si>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</si>
  <si>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</si>
  <si>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</si>
  <si>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</si>
  <si>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</si>
  <si>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</si>
  <si>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</si>
  <si>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</si>
  <si>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</si>
  <si>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</si>
  <si>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</si>
  <si>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</si>
  <si>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</si>
  <si>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</si>
  <si>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</si>
  <si>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</si>
  <si>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</si>
  <si>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</si>
  <si>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</si>
  <si>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</si>
  <si>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</si>
  <si>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</si>
  <si>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</si>
  <si>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</si>
  <si>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</si>
  <si>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</si>
  <si>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</si>
  <si>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</si>
  <si>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</si>
  <si>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</si>
  <si>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</si>
  <si>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</si>
  <si>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</si>
  <si>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</si>
  <si>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</si>
  <si>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</si>
  <si>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</si>
  <si>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</si>
  <si>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</si>
  <si>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</si>
  <si>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</si>
  <si>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</si>
  <si>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</si>
  <si>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</si>
  <si>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</si>
  <si>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</si>
  <si>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</si>
  <si>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</si>
  <si>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</si>
  <si>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</si>
  <si>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</si>
  <si>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</si>
  <si>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</si>
  <si>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</si>
  <si>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</si>
  <si>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</si>
  <si>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</si>
  <si>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</si>
  <si>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</si>
  <si>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</si>
  <si>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</si>
  <si>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</si>
  <si>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</si>
  <si>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</si>
  <si>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</si>
  <si>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</si>
  <si>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</si>
  <si>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</si>
  <si>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</si>
  <si>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</si>
  <si>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</si>
  <si>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</si>
  <si>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</si>
  <si>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</si>
  <si>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</si>
  <si>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</si>
  <si>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</si>
  <si>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</si>
  <si>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</si>
  <si>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</si>
  <si>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</si>
  <si>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</si>
  <si>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</si>
  <si>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</si>
  <si>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</si>
  <si>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</si>
  <si>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</si>
  <si>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</si>
  <si>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</si>
  <si>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</si>
  <si>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</si>
  <si>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</si>
  <si>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</si>
  <si>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</si>
  <si>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</si>
  <si>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</si>
  <si>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</si>
  <si>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</si>
  <si>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</si>
  <si>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</si>
  <si>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</si>
  <si>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</si>
  <si>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</si>
  <si>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</si>
  <si>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</si>
  <si>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</si>
  <si>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</si>
  <si>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</si>
  <si>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</si>
  <si>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</si>
  <si>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</si>
  <si>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</si>
  <si>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</si>
  <si>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</si>
  <si>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</si>
  <si>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</si>
  <si>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</si>
  <si>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</si>
  <si>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</si>
  <si>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</si>
  <si>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</si>
  <si>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</si>
  <si>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</si>
  <si>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</si>
  <si>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</si>
  <si>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</si>
  <si>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</si>
  <si>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</si>
  <si>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</si>
  <si>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</si>
  <si>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</si>
  <si>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</si>
  <si>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</si>
  <si>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</si>
  <si>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</si>
  <si>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</si>
  <si>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</si>
  <si>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</si>
  <si>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</si>
  <si>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</si>
  <si>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</si>
  <si>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</si>
  <si>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</si>
  <si>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</si>
  <si>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</si>
  <si>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</si>
  <si>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</si>
  <si>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</si>
  <si>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</si>
  <si>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</si>
  <si>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</si>
  <si>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</si>
  <si>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</si>
  <si>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</si>
  <si>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</si>
  <si>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</si>
  <si>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</si>
  <si>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</si>
  <si>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</si>
  <si>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</si>
  <si>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</si>
  <si>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</si>
  <si>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</si>
  <si>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</si>
  <si>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</si>
  <si>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</si>
  <si>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</si>
  <si>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</si>
  <si>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</si>
  <si>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</si>
  <si>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</si>
  <si>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</si>
  <si>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</si>
  <si>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</si>
  <si>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</si>
  <si>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</si>
  <si>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</si>
  <si>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</si>
  <si>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</si>
  <si>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</si>
  <si>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</si>
  <si>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</si>
  <si>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</si>
  <si>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</si>
  <si>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</si>
  <si>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</si>
  <si>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</si>
  <si>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</si>
  <si>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</si>
  <si>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</si>
  <si>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</si>
  <si>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</si>
  <si>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</si>
  <si>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</si>
  <si>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</si>
  <si>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</si>
  <si>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</si>
  <si>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</si>
  <si>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</si>
  <si>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</si>
  <si>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</si>
  <si>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</si>
  <si>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</si>
  <si>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</si>
  <si>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</si>
  <si>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</si>
  <si>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</si>
  <si>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</si>
  <si>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</si>
  <si>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</si>
  <si>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</si>
  <si>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</si>
  <si>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</si>
  <si>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</si>
  <si>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</si>
  <si>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</si>
  <si>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</si>
  <si>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</si>
  <si>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</si>
  <si>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</si>
  <si>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</si>
  <si>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</si>
  <si>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</si>
  <si>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</si>
  <si>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</si>
  <si>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</si>
  <si>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</si>
  <si>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</si>
  <si>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</si>
  <si>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</si>
  <si>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</si>
  <si>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</si>
  <si>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</si>
  <si>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</si>
  <si>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</si>
  <si>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</si>
  <si>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</si>
  <si>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</si>
  <si>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</si>
  <si>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</si>
  <si>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</si>
  <si>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</si>
  <si>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</si>
  <si>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</si>
  <si>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</si>
  <si>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</si>
  <si>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</si>
  <si>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</si>
  <si>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</si>
  <si>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</si>
  <si>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</si>
  <si>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</si>
  <si>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</si>
  <si>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</si>
  <si>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</si>
  <si>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</si>
  <si>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</si>
  <si>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</si>
  <si>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</si>
  <si>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</si>
  <si>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</si>
  <si>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</si>
  <si>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</si>
  <si>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</si>
  <si>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</si>
  <si>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</si>
  <si>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</si>
  <si>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</si>
  <si>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</si>
  <si>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</si>
  <si>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</si>
  <si>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</si>
  <si>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</si>
  <si>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</si>
  <si>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</si>
  <si>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</si>
  <si>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</si>
  <si>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</si>
  <si>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</si>
  <si>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</si>
  <si>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</si>
  <si>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</si>
  <si>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</si>
  <si>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</si>
  <si>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</si>
  <si>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</si>
  <si>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</si>
  <si>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</si>
  <si>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</si>
  <si>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</si>
  <si>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</si>
  <si>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</si>
  <si>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</si>
  <si>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</si>
  <si>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</si>
  <si>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</si>
  <si>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</si>
  <si>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</si>
  <si>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</si>
  <si>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</si>
  <si>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</si>
  <si>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</si>
  <si>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</si>
  <si>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</si>
  <si>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</si>
  <si>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</si>
  <si>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</si>
  <si>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</si>
  <si>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</si>
  <si>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</si>
  <si>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</si>
  <si>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</si>
  <si>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</si>
  <si>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</si>
  <si>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</si>
  <si>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</si>
  <si>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</si>
  <si>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</si>
  <si>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</si>
  <si>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</si>
  <si>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</si>
  <si>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</si>
  <si>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</si>
  <si>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</si>
  <si>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</si>
  <si>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</si>
  <si>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</si>
  <si>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</si>
  <si>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</si>
  <si>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</si>
  <si>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</si>
  <si>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</si>
  <si>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</si>
  <si>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</si>
  <si>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</si>
  <si>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</si>
  <si>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</si>
  <si>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</si>
  <si>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</si>
  <si>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</si>
  <si>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</si>
  <si>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</si>
  <si>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</si>
  <si>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</si>
  <si>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</si>
  <si>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</si>
  <si>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</si>
  <si>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</si>
  <si>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</si>
  <si>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</si>
  <si>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</si>
  <si>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</si>
  <si>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</si>
  <si>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</si>
  <si>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</si>
  <si>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</si>
  <si>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</si>
  <si>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</si>
  <si>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</si>
  <si>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</si>
  <si>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</si>
  <si>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</si>
  <si>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</si>
  <si>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</si>
  <si>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</si>
  <si>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</si>
  <si>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</si>
  <si>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</si>
  <si>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</si>
  <si>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</si>
  <si>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</si>
  <si>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</si>
  <si>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</si>
  <si>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</si>
  <si>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</si>
  <si>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</si>
  <si>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</si>
  <si>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</si>
  <si>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</si>
  <si>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</si>
  <si>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</si>
  <si>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</si>
  <si>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</si>
  <si>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</si>
  <si>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</si>
  <si>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</si>
  <si>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</si>
  <si>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</si>
  <si>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</si>
  <si>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</si>
  <si>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</si>
  <si>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</si>
  <si>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</si>
  <si>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</si>
  <si>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</si>
  <si>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</si>
  <si>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</si>
  <si>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</si>
  <si>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</si>
  <si>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</si>
  <si>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</si>
  <si>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</si>
  <si>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</si>
  <si>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</si>
  <si>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</si>
  <si>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</si>
  <si>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</si>
  <si>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</si>
  <si>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</si>
  <si>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</si>
  <si>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</si>
  <si>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</si>
  <si>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</si>
  <si>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</si>
  <si>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</si>
  <si>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</si>
  <si>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</si>
  <si>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</si>
  <si>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</si>
  <si>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</si>
  <si>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</si>
  <si>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</si>
  <si>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</si>
  <si>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</si>
  <si>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</si>
  <si>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</si>
  <si>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</si>
  <si>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</si>
  <si>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</si>
  <si>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</si>
  <si>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</si>
  <si>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</si>
  <si>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</si>
  <si>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</si>
  <si>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</si>
  <si>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</si>
  <si>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</si>
  <si>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</si>
  <si>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</si>
  <si>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</si>
  <si>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</si>
  <si>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</si>
  <si>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</si>
  <si>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</si>
  <si>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</si>
  <si>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</si>
  <si>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</si>
  <si>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</si>
  <si>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</si>
  <si>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</si>
  <si>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</si>
  <si>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</si>
  <si>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</si>
  <si>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</si>
  <si>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</si>
  <si>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</si>
  <si>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</si>
  <si>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</si>
  <si>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</si>
  <si>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</si>
  <si>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</si>
  <si>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</si>
  <si>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</si>
  <si>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</si>
  <si>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</si>
  <si>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</si>
  <si>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</si>
  <si>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</si>
  <si>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</si>
  <si>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</si>
  <si>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</si>
  <si>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</si>
  <si>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</si>
  <si>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</si>
  <si>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</si>
  <si>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</si>
  <si>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</si>
  <si>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</si>
  <si>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</si>
  <si>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</si>
  <si>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</si>
  <si>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</si>
  <si>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</si>
  <si>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</si>
  <si>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</si>
  <si>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</si>
  <si>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</si>
  <si>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</si>
  <si>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</si>
  <si>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</si>
  <si>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</si>
  <si>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</si>
  <si>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</si>
  <si>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</si>
  <si>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</si>
  <si>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</si>
  <si>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</si>
  <si>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</si>
  <si>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</si>
  <si>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</si>
  <si>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</si>
  <si>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</si>
  <si>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</si>
  <si>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</si>
  <si>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</si>
  <si>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</si>
  <si>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</si>
  <si>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</si>
  <si>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</si>
  <si>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</si>
  <si>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</si>
  <si>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</si>
  <si>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</si>
  <si>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</si>
  <si>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</si>
  <si>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</si>
  <si>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</si>
  <si>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</si>
  <si>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</si>
  <si>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</si>
  <si>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</si>
  <si>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</si>
  <si>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</si>
  <si>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</si>
  <si>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</si>
  <si>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</si>
  <si>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</si>
  <si>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</si>
  <si>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</si>
  <si>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</si>
  <si>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</si>
  <si>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</si>
  <si>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</si>
  <si>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</si>
  <si>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</si>
  <si>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</si>
  <si>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</si>
  <si>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</si>
  <si>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</si>
  <si>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</si>
  <si>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</si>
  <si>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</si>
  <si>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</si>
  <si>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</si>
  <si>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</si>
  <si>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</si>
  <si>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</si>
  <si>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</si>
  <si>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</si>
  <si>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</si>
  <si>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</si>
  <si>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</si>
  <si>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</si>
  <si>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</si>
  <si>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</si>
  <si>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</si>
  <si>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</si>
  <si>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</si>
  <si>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</si>
  <si>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</si>
  <si>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</si>
  <si>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</si>
  <si>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</si>
  <si>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</si>
  <si>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</si>
  <si>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</si>
  <si>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</si>
  <si>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</si>
  <si>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</si>
  <si>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</si>
  <si>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</si>
  <si>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</si>
  <si>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</si>
  <si>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</si>
  <si>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</si>
  <si>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</si>
  <si>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</si>
  <si>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</si>
  <si>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</si>
  <si>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</si>
  <si>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</si>
  <si>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</si>
  <si>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</si>
  <si>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</si>
  <si>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</si>
  <si>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</si>
  <si>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</si>
  <si>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</si>
  <si>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</si>
  <si>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</si>
  <si>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</si>
  <si>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</si>
  <si>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</si>
  <si>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</si>
  <si>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</si>
  <si>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</si>
  <si>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</si>
  <si>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</si>
  <si>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</si>
  <si>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</si>
  <si>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</si>
  <si>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</si>
  <si>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</si>
  <si>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</si>
  <si>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</si>
  <si>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</si>
  <si>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</si>
  <si>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</si>
  <si>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</si>
  <si>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</si>
  <si>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</si>
  <si>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</si>
  <si>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</si>
  <si>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</si>
  <si>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</si>
  <si>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</si>
  <si>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</si>
  <si>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</si>
  <si>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</si>
  <si>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</si>
  <si>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</si>
  <si>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</si>
  <si>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</si>
  <si>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</si>
  <si>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</si>
  <si>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</si>
  <si>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</si>
  <si>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</si>
  <si>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</si>
  <si>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</si>
  <si>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</si>
  <si>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</si>
  <si>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</si>
  <si>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</si>
  <si>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</si>
  <si>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</si>
  <si>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</si>
  <si>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</si>
  <si>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</si>
  <si>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</si>
  <si>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</si>
  <si>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</si>
  <si>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</si>
  <si>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</si>
  <si>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</si>
  <si>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</si>
  <si>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</si>
  <si>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</si>
  <si>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</si>
  <si>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</si>
  <si>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</si>
  <si>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</si>
  <si>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</si>
  <si>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</si>
  <si>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</si>
  <si>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</si>
  <si>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</si>
  <si>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</si>
  <si>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</si>
  <si>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</si>
  <si>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</si>
  <si>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</si>
  <si>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</si>
  <si>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</si>
  <si>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</si>
  <si>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</si>
  <si>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</si>
  <si>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</si>
  <si>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</si>
  <si>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</si>
  <si>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</si>
  <si>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</si>
  <si>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</si>
  <si>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</si>
  <si>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</si>
  <si>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</si>
  <si>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</si>
  <si>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</si>
  <si>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</si>
  <si>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</si>
  <si>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</si>
  <si>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</si>
  <si>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</si>
  <si>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</si>
  <si>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</si>
  <si>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</si>
  <si>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</si>
  <si>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</si>
  <si>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</si>
  <si>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</si>
  <si>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</si>
  <si>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</si>
  <si>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</si>
  <si>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</si>
  <si>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</si>
  <si>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</si>
  <si>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</si>
  <si>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</si>
  <si>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</si>
  <si>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</si>
  <si>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</si>
  <si>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</si>
  <si>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</si>
  <si>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</si>
  <si>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</si>
  <si>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</si>
  <si>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</si>
  <si>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</si>
  <si>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</si>
  <si>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</si>
  <si>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</si>
  <si>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</si>
  <si>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</si>
  <si>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</si>
  <si>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</si>
  <si>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</si>
  <si>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</si>
  <si>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</si>
  <si>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</si>
  <si>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</si>
  <si>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</si>
  <si>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</si>
  <si>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</si>
  <si>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</si>
  <si>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</si>
  <si>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</si>
  <si>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</si>
  <si>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</si>
  <si>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</si>
  <si>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</si>
  <si>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</si>
  <si>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</si>
  <si>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</si>
  <si>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</si>
  <si>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</si>
  <si>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</si>
  <si>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</si>
  <si>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</si>
  <si>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</si>
  <si>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</si>
  <si>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</si>
  <si>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</si>
  <si>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</si>
  <si>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</si>
  <si>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</si>
  <si>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</si>
  <si>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</si>
  <si>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</si>
  <si>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</si>
  <si>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</si>
  <si>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</si>
  <si>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</si>
  <si>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</si>
  <si>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</si>
  <si>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</si>
  <si>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</si>
  <si>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</si>
  <si>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</si>
  <si>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</si>
  <si>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</si>
  <si>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</si>
  <si>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</si>
  <si>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</si>
  <si>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</si>
  <si>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</si>
  <si>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</si>
  <si>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</si>
  <si>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</si>
  <si>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</si>
  <si>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</si>
  <si>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</si>
  <si>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</si>
  <si>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</si>
  <si>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</si>
  <si>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</si>
  <si>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</si>
  <si>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</si>
  <si>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</si>
  <si>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</si>
  <si>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</si>
  <si>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</si>
  <si>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</si>
  <si>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</si>
  <si>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</si>
  <si>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</si>
  <si>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</si>
  <si>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</si>
  <si>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</si>
  <si>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</si>
  <si>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</si>
  <si>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</si>
  <si>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</si>
  <si>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</si>
  <si>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</si>
  <si>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</si>
  <si>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</si>
  <si>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</si>
  <si>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</si>
  <si>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</si>
  <si>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</si>
  <si>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</si>
  <si>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</si>
  <si>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</si>
  <si>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</si>
  <si>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</si>
  <si>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</si>
  <si>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</si>
  <si>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</si>
  <si>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</si>
  <si>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</si>
  <si>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</si>
  <si>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</si>
  <si>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</si>
  <si>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</si>
  <si>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</si>
  <si>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</si>
  <si>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</si>
  <si>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</si>
  <si>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</si>
  <si>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</si>
  <si>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</si>
  <si>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</si>
  <si>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</si>
  <si>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</si>
  <si>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</si>
  <si>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</si>
  <si>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</si>
  <si>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</si>
  <si>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</si>
  <si>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</si>
  <si>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</si>
  <si>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</si>
  <si>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</si>
  <si>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</si>
  <si>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</si>
  <si>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</si>
  <si>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</si>
  <si>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</si>
  <si>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</si>
  <si>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</si>
  <si>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</si>
  <si>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</si>
  <si>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</si>
  <si>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</si>
  <si>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</si>
  <si>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</si>
  <si>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</si>
  <si>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</si>
  <si>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</si>
  <si>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</si>
  <si>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</si>
  <si>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</si>
  <si>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</si>
  <si>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</si>
  <si>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</si>
  <si>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</si>
  <si>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</si>
  <si>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</si>
  <si>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</si>
  <si>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</si>
  <si>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</si>
  <si>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</si>
  <si>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</si>
  <si>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</si>
  <si>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</si>
  <si>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</si>
  <si>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</si>
  <si>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</si>
  <si>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</si>
  <si>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</si>
  <si>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</si>
  <si>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</si>
  <si>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</si>
  <si>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</si>
  <si>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</si>
  <si>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</si>
  <si>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</si>
  <si>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</si>
  <si>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</si>
  <si>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</si>
  <si>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</si>
  <si>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</si>
  <si>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</si>
  <si>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</si>
  <si>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</si>
  <si>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</si>
  <si>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</si>
  <si>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</si>
  <si>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</si>
  <si>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</si>
  <si>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</si>
  <si>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</si>
  <si>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</si>
  <si>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</si>
  <si>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</si>
  <si>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</si>
  <si>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</si>
  <si>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</si>
  <si>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</si>
  <si>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</si>
  <si>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</si>
  <si>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</si>
  <si>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</si>
  <si>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</si>
  <si>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</si>
  <si>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</si>
  <si>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</si>
  <si>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</si>
  <si>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</si>
  <si>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</si>
  <si>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</si>
  <si>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</si>
  <si>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</si>
  <si>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</si>
  <si>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</si>
  <si>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</si>
  <si>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</si>
  <si>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</si>
  <si>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</si>
  <si>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</si>
  <si>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</si>
  <si>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</si>
  <si>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</si>
  <si>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</si>
  <si>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</si>
  <si>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</si>
  <si>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</si>
  <si>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</si>
  <si>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</si>
  <si>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</si>
  <si>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</si>
  <si>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</si>
  <si>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</si>
  <si>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</si>
  <si>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</si>
  <si>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</si>
  <si>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</si>
  <si>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</si>
  <si>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</si>
  <si>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</si>
  <si>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</si>
  <si>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</si>
  <si>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</si>
  <si>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</si>
  <si>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</si>
  <si>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</si>
  <si>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</si>
  <si>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</si>
  <si>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</si>
  <si>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</si>
  <si>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</si>
  <si>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</si>
  <si>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</si>
  <si>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</si>
  <si>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</si>
  <si>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</si>
  <si>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</si>
  <si>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</si>
  <si>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</si>
  <si>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</si>
  <si>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</si>
  <si>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</si>
  <si>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</si>
  <si>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</si>
  <si>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</si>
  <si>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</si>
  <si>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</si>
  <si>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</si>
  <si>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</si>
  <si>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</si>
  <si>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</si>
  <si>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</si>
  <si>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</si>
  <si>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</si>
  <si>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</si>
  <si>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</si>
  <si>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</si>
  <si>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</si>
  <si>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</si>
  <si>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</si>
  <si>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</si>
  <si>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</si>
  <si>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</si>
  <si>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</si>
  <si>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</si>
  <si>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</si>
  <si>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</si>
  <si>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</si>
  <si>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</si>
  <si>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</si>
  <si>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</si>
  <si>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</si>
  <si>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</si>
  <si>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</si>
  <si>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</si>
  <si>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</si>
  <si>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</si>
  <si>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</si>
  <si>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</si>
  <si>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</si>
  <si>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</si>
  <si>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</si>
  <si>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</si>
  <si>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</si>
  <si>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</si>
  <si>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</si>
  <si>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</si>
  <si>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</si>
  <si>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</si>
  <si>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</si>
  <si>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</si>
  <si>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</si>
  <si>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</si>
  <si>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</si>
  <si>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</si>
  <si>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</si>
  <si>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</si>
  <si>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</si>
  <si>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</si>
  <si>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</si>
  <si>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</si>
  <si>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</si>
  <si>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</si>
  <si>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</si>
  <si>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</si>
  <si>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</si>
  <si>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</si>
  <si>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</si>
  <si>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</si>
  <si>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</si>
  <si>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</si>
  <si>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</si>
  <si>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</si>
  <si>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</si>
  <si>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</si>
  <si>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</si>
  <si>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</si>
  <si>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</si>
  <si>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</si>
  <si>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</si>
  <si>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</si>
  <si>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</si>
  <si>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</si>
  <si>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</si>
  <si>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</si>
  <si>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</si>
  <si>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</si>
  <si>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</si>
  <si>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</si>
  <si>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</si>
  <si>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</si>
  <si>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</si>
  <si>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</si>
  <si>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</si>
  <si>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</si>
  <si>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</si>
  <si>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</si>
  <si>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</si>
  <si>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</si>
  <si>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</si>
  <si>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</si>
  <si>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</si>
  <si>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</si>
  <si>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</si>
  <si>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</si>
  <si>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</si>
  <si>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</si>
  <si>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</si>
  <si>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</si>
  <si>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</si>
  <si>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</si>
  <si>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</si>
  <si>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</si>
  <si>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</si>
  <si>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</si>
  <si>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</si>
  <si>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</si>
  <si>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</si>
  <si>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</si>
  <si>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</si>
  <si>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</si>
  <si>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</si>
  <si>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</si>
  <si>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</si>
  <si>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</si>
  <si>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</si>
  <si>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</si>
  <si>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</si>
  <si>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</si>
  <si>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</si>
  <si>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</si>
  <si>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</si>
  <si>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</si>
  <si>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</si>
  <si>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</si>
  <si>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</si>
  <si>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</si>
  <si>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</si>
  <si>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</si>
  <si>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</si>
  <si>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</si>
  <si>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</si>
  <si>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</si>
  <si>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</si>
  <si>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</si>
  <si>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</si>
  <si>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</si>
  <si>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</si>
  <si>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</si>
  <si>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</si>
  <si>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</si>
  <si>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</si>
  <si>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</si>
  <si>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</si>
  <si>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</si>
  <si>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</si>
  <si>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</si>
  <si>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</si>
  <si>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</si>
  <si>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</si>
  <si>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</si>
  <si>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</si>
  <si>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</si>
  <si>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</si>
  <si>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</si>
  <si>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</si>
  <si>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</si>
  <si>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</si>
  <si>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</si>
  <si>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</si>
  <si>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</si>
  <si>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</si>
  <si>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</si>
  <si>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</si>
  <si>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</si>
  <si>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</si>
  <si>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</si>
  <si>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</si>
  <si>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</si>
  <si>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</si>
  <si>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</si>
  <si>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</si>
  <si>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</si>
  <si>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</si>
  <si>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</si>
  <si>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</si>
  <si>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</si>
  <si>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</si>
  <si>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</si>
  <si>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</si>
  <si>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</si>
  <si>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</si>
  <si>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</si>
  <si>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</si>
  <si>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</si>
  <si>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</si>
  <si>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</si>
  <si>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</si>
  <si>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</si>
  <si>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</si>
  <si>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</si>
  <si>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</si>
  <si>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</si>
  <si>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</si>
  <si>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</si>
  <si>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</si>
  <si>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</si>
  <si>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</si>
  <si>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</si>
  <si>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</si>
  <si>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</si>
  <si>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</si>
  <si>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</si>
  <si>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</si>
  <si>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</si>
  <si>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</si>
  <si>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</si>
  <si>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</si>
  <si>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</si>
  <si>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</si>
  <si>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</si>
  <si>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</si>
  <si>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</si>
  <si>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</si>
  <si>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</si>
  <si>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</si>
  <si>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</si>
  <si>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</si>
  <si>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</si>
  <si>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</si>
  <si>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</si>
  <si>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</si>
  <si>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</si>
  <si>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</si>
  <si>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</si>
  <si>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</si>
  <si>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</si>
  <si>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</si>
  <si>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</si>
  <si>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</si>
  <si>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</si>
  <si>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</si>
  <si>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</si>
  <si>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</si>
  <si>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</si>
  <si>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</si>
  <si>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</si>
  <si>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</si>
  <si>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</si>
  <si>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</si>
  <si>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</si>
  <si>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</si>
  <si>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</si>
  <si>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</si>
  <si>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</si>
  <si>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</si>
  <si>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</si>
  <si>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</si>
  <si>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</si>
  <si>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</si>
  <si>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</si>
  <si>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</si>
  <si>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</si>
  <si>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</si>
  <si>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</si>
  <si>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</si>
  <si>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</si>
  <si>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</si>
  <si>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</si>
  <si>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</si>
  <si>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</si>
  <si>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</si>
  <si>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</si>
  <si>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</si>
  <si>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</si>
  <si>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</si>
  <si>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</si>
  <si>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</si>
  <si>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</si>
  <si>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</si>
  <si>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</si>
  <si>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</si>
  <si>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</si>
  <si>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</si>
  <si>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</si>
  <si>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</si>
  <si>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</si>
  <si>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</si>
  <si>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</si>
  <si>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</si>
  <si>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</si>
  <si>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</si>
  <si>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</si>
  <si>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</si>
  <si>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</si>
  <si>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</si>
  <si>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</si>
  <si>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</si>
  <si>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</si>
  <si>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</si>
  <si>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</si>
  <si>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</si>
  <si>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</si>
  <si>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</si>
  <si>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</si>
  <si>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</si>
  <si>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</si>
  <si>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</si>
  <si>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</si>
  <si>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</si>
  <si>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</si>
  <si>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</si>
  <si>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</si>
  <si>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</si>
  <si>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</si>
  <si>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</si>
  <si>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</si>
  <si>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</si>
  <si>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</si>
  <si>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</si>
  <si>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</si>
  <si>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</si>
  <si>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</si>
  <si>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</si>
  <si>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</si>
  <si>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</si>
  <si>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</si>
  <si>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</si>
  <si>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</si>
  <si>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</si>
  <si>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</si>
  <si>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</si>
  <si>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</si>
  <si>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</si>
  <si>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</si>
  <si>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</si>
  <si>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</si>
  <si>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</si>
  <si>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</si>
  <si>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</si>
  <si>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</si>
  <si>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</si>
  <si>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</si>
  <si>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</si>
  <si>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</si>
  <si>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</si>
  <si>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</si>
  <si>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</si>
  <si>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</si>
  <si>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</si>
  <si>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</si>
  <si>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</si>
  <si>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</si>
  <si>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</si>
  <si>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</si>
  <si>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</si>
  <si>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</si>
  <si>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</si>
  <si>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</si>
  <si>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</si>
  <si>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</si>
  <si>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</si>
  <si>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</si>
  <si>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</si>
  <si>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</si>
  <si>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</si>
  <si>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</si>
  <si>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</si>
  <si>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</si>
  <si>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</si>
  <si>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</si>
  <si>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</si>
  <si>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</si>
  <si>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</si>
  <si>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</si>
  <si>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</si>
  <si>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</si>
  <si>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</si>
  <si>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</si>
  <si>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</si>
  <si>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</si>
  <si>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</si>
  <si>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</si>
  <si>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</si>
  <si>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</si>
  <si>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</si>
  <si>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</si>
  <si>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</si>
  <si>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</si>
  <si>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</si>
  <si>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</si>
  <si>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</si>
  <si>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</si>
  <si>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</si>
  <si>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</si>
  <si>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</si>
  <si>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</si>
  <si>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</si>
  <si>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</si>
  <si>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</si>
  <si>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</si>
  <si>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</si>
  <si>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</si>
  <si>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</si>
  <si>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</si>
  <si>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</si>
  <si>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</si>
  <si>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</si>
  <si>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</si>
  <si>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</si>
  <si>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</si>
  <si>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</si>
  <si>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</si>
  <si>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</si>
  <si>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</si>
  <si>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</si>
  <si>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</si>
  <si>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</si>
  <si>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</si>
  <si>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</si>
  <si>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</si>
  <si>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</si>
  <si>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</si>
  <si>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</si>
  <si>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</si>
  <si>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</si>
  <si>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</si>
  <si>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</si>
  <si>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</si>
  <si>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</si>
  <si>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</si>
  <si>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</si>
  <si>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</si>
  <si>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</si>
  <si>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</si>
  <si>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</si>
  <si>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</si>
  <si>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</si>
  <si>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</si>
  <si>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</si>
  <si>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</si>
  <si>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</si>
  <si>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</si>
  <si>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</si>
  <si>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</si>
  <si>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</si>
  <si>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</si>
  <si>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</si>
  <si>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</si>
  <si>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</si>
  <si>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</si>
  <si>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</si>
  <si>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</si>
  <si>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</si>
  <si>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</si>
  <si>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</si>
  <si>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</si>
  <si>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</si>
  <si>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</si>
  <si>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</si>
  <si>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</si>
  <si>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</si>
  <si>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</si>
  <si>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</si>
  <si>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</si>
  <si>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</si>
  <si>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</si>
  <si>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</si>
  <si>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</si>
  <si>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</si>
  <si>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</si>
  <si>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</si>
  <si>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</si>
  <si>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</si>
  <si>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</si>
  <si>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</si>
  <si>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</si>
  <si>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</si>
  <si>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</si>
  <si>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</si>
  <si>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</si>
  <si>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</si>
  <si>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</si>
  <si>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</si>
  <si>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</si>
  <si>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</si>
  <si>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</si>
  <si>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</si>
  <si>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</si>
  <si>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</si>
  <si>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</si>
  <si>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</si>
  <si>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</si>
  <si>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</si>
  <si>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</si>
  <si>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</si>
  <si>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</si>
  <si>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</si>
  <si>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</si>
  <si>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</si>
  <si>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</si>
  <si>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</si>
  <si>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</si>
  <si>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</si>
  <si>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</si>
  <si>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</si>
  <si>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</si>
  <si>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</si>
  <si>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</si>
  <si>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</si>
  <si>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</si>
  <si>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</si>
  <si>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</si>
  <si>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</si>
  <si>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</si>
  <si>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</si>
  <si>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</si>
  <si>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</si>
  <si>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</si>
  <si>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</si>
  <si>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</si>
  <si>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</si>
  <si>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</si>
  <si>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</si>
  <si>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</si>
  <si>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</si>
  <si>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</si>
  <si>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</si>
  <si>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</si>
  <si>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</si>
  <si>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</si>
  <si>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</si>
  <si>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</si>
  <si>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</si>
  <si>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</si>
  <si>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</si>
  <si>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</si>
  <si>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</si>
  <si>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</si>
  <si>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</si>
  <si>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</si>
  <si>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</si>
  <si>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</si>
  <si>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</si>
  <si>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</si>
  <si>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</si>
  <si>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</si>
  <si>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</si>
  <si>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</si>
  <si>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</si>
  <si>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</si>
  <si>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</si>
  <si>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</si>
  <si>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</si>
  <si>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</si>
  <si>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</si>
  <si>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</si>
  <si>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</si>
  <si>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</si>
  <si>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</si>
  <si>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</si>
  <si>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</si>
  <si>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</si>
  <si>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</si>
  <si>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</si>
  <si>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</si>
  <si>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</si>
  <si>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</si>
  <si>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</si>
  <si>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</si>
  <si>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</si>
  <si>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</si>
  <si>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</si>
  <si>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</si>
  <si>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</si>
  <si>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</si>
  <si>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</si>
  <si>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</si>
  <si>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</si>
  <si>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</si>
  <si>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</si>
  <si>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</si>
  <si>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</si>
  <si>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</si>
  <si>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</si>
  <si>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</si>
  <si>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</si>
  <si>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</si>
  <si>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</si>
  <si>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</si>
  <si>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</si>
  <si>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</si>
  <si>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</si>
  <si>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</si>
  <si>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</si>
  <si>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</si>
  <si>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</si>
  <si>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</si>
  <si>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</si>
  <si>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</si>
  <si>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</si>
  <si>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</si>
  <si>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</si>
  <si>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</si>
  <si>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</si>
  <si>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</si>
  <si>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</si>
  <si>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</si>
  <si>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</si>
  <si>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</si>
  <si>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</si>
  <si>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</si>
  <si>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</si>
  <si>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</si>
  <si>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</si>
  <si>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</si>
  <si>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</si>
  <si>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</si>
  <si>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</si>
  <si>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</si>
  <si>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</si>
  <si>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</si>
  <si>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</si>
  <si>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</si>
  <si>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</si>
  <si>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</si>
  <si>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</si>
  <si>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</si>
  <si>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</si>
  <si>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</si>
  <si>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</si>
  <si>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</si>
  <si>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</si>
  <si>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</si>
  <si>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</si>
  <si>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</si>
  <si>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</si>
  <si>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</si>
  <si>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</si>
  <si>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</si>
  <si>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</si>
  <si>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</si>
  <si>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</si>
  <si>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</si>
  <si>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</si>
  <si>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</si>
  <si>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</si>
  <si>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</si>
  <si>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</si>
  <si>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</si>
  <si>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</si>
  <si>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</si>
  <si>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</si>
  <si>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</si>
  <si>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</si>
  <si>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</si>
  <si>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</si>
  <si>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</si>
  <si>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</si>
  <si>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</si>
  <si>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</si>
  <si>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</si>
  <si>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</si>
  <si>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</si>
  <si>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</si>
  <si>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</si>
  <si>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</si>
  <si>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</si>
  <si>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</si>
  <si>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</si>
  <si>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</si>
  <si>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</si>
  <si>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</si>
  <si>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</si>
  <si>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</si>
  <si>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</si>
  <si>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</si>
  <si>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</si>
  <si>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</si>
  <si>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</si>
  <si>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</si>
  <si>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</si>
  <si>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</si>
  <si>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</si>
  <si>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</si>
  <si>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</si>
  <si>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</si>
  <si>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</si>
  <si>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</si>
  <si>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</si>
  <si>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</si>
  <si>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</si>
  <si>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</si>
  <si>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</si>
  <si>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</si>
  <si>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</si>
  <si>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</si>
  <si>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</si>
  <si>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</si>
  <si>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</si>
  <si>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</si>
  <si>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</si>
  <si>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</si>
  <si>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</si>
  <si>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</si>
  <si>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</si>
  <si>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</si>
  <si>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</si>
  <si>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</si>
  <si>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</si>
  <si>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</si>
  <si>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</si>
  <si>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</si>
  <si>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</si>
  <si>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</si>
  <si>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</si>
  <si>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</si>
  <si>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</si>
  <si>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</si>
  <si>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</si>
  <si>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</si>
  <si>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</si>
  <si>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</si>
  <si>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</si>
  <si>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</si>
  <si>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</si>
  <si>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</si>
  <si>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</si>
  <si>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</si>
  <si>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</si>
  <si>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</si>
  <si>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</si>
  <si>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</si>
  <si>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</si>
  <si>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</si>
  <si>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</si>
  <si>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</si>
  <si>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</si>
  <si>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</si>
  <si>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</si>
  <si>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</si>
  <si>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</si>
  <si>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</si>
  <si>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</si>
  <si>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</si>
  <si>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</si>
  <si>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</si>
  <si>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</si>
  <si>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</si>
  <si>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</si>
  <si>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</si>
  <si>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</si>
  <si>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</si>
  <si>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</si>
  <si>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</si>
  <si>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</si>
  <si>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</si>
  <si>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</si>
  <si>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</si>
  <si>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</si>
  <si>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</si>
  <si>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</si>
  <si>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</si>
  <si>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</si>
  <si>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</si>
  <si>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</si>
  <si>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</si>
  <si>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</si>
  <si>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</si>
  <si>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</si>
  <si>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</si>
  <si>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</si>
  <si>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</si>
  <si>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</si>
  <si>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</si>
  <si>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</si>
  <si>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</si>
  <si>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</si>
  <si>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</si>
  <si>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</si>
  <si>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</si>
  <si>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</si>
  <si>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</si>
  <si>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</si>
  <si>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</si>
  <si>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</si>
  <si>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</si>
  <si>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</si>
  <si>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</si>
  <si>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</si>
  <si>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</si>
  <si>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</si>
  <si>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</si>
  <si>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</si>
  <si>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</si>
  <si>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</si>
  <si>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</si>
  <si>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</si>
  <si>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</si>
  <si>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</si>
  <si>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</si>
  <si>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</si>
  <si>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</si>
  <si>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</si>
  <si>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</si>
  <si>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</si>
  <si>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</si>
  <si>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</si>
  <si>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</si>
  <si>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</si>
  <si>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</si>
  <si>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</si>
  <si>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</si>
  <si>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</si>
  <si>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</si>
  <si>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</si>
  <si>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</si>
  <si>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</si>
  <si>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</si>
  <si>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</si>
  <si>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</si>
  <si>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</si>
  <si>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</si>
  <si>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</si>
  <si>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</si>
  <si>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</si>
  <si>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</si>
  <si>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</si>
  <si>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</si>
  <si>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</si>
  <si>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</si>
  <si>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</si>
  <si>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</si>
  <si>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</si>
  <si>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</si>
  <si>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</si>
  <si>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</si>
  <si>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</si>
  <si>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</si>
  <si>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</si>
  <si>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</si>
  <si>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</si>
  <si>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</si>
  <si>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</si>
  <si>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</si>
  <si>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</si>
  <si>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</si>
  <si>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</si>
  <si>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</si>
  <si>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</si>
  <si>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</si>
  <si>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</si>
  <si>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</si>
  <si>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</si>
  <si>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</si>
  <si>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</si>
  <si>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</si>
  <si>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</si>
  <si>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</si>
  <si>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</si>
  <si>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</si>
  <si>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</si>
  <si>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</si>
  <si>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</si>
  <si>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</si>
  <si>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</si>
  <si>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</si>
  <si>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</si>
  <si>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</si>
  <si>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</si>
  <si>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</si>
  <si>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</si>
  <si>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</si>
  <si>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</si>
  <si>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</si>
  <si>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</si>
  <si>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</si>
  <si>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</si>
  <si>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</si>
  <si>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</si>
  <si>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</si>
  <si>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</si>
  <si>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</si>
  <si>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</si>
  <si>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</si>
  <si>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</si>
  <si>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</si>
  <si>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</si>
  <si>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</si>
  <si>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</si>
  <si>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</si>
  <si>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</si>
  <si>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</si>
  <si>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</si>
  <si>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</si>
  <si>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</si>
  <si>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</si>
  <si>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</si>
  <si>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</si>
  <si>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</si>
  <si>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</si>
  <si>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</si>
  <si>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</si>
  <si>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</si>
  <si>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</si>
  <si>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</si>
  <si>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</si>
  <si>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</si>
  <si>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</si>
  <si>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</si>
  <si>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</si>
  <si>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</si>
  <si>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</si>
  <si>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</si>
  <si>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</si>
  <si>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</si>
  <si>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</si>
  <si>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</si>
  <si>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</si>
  <si>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</si>
  <si>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</si>
  <si>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</si>
  <si>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</si>
  <si>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</si>
  <si>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</si>
  <si>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</si>
  <si>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</si>
  <si>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</si>
  <si>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</si>
  <si>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</si>
  <si>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</si>
  <si>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</si>
  <si>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</si>
  <si>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</si>
  <si>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</si>
  <si>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</si>
  <si>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</si>
  <si>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</si>
  <si>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</si>
  <si>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</si>
  <si>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</si>
  <si>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</si>
  <si>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</si>
  <si>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</si>
  <si>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</si>
  <si>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</si>
  <si>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</si>
  <si>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</si>
  <si>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</si>
  <si>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</si>
  <si>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</si>
  <si>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</si>
  <si>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</si>
  <si>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</si>
  <si>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</si>
  <si>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</si>
  <si>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</si>
  <si>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</si>
  <si>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</si>
  <si>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</si>
  <si>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</si>
  <si>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</si>
  <si>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</si>
  <si>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</si>
  <si>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</si>
  <si>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</si>
  <si>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</si>
  <si>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</si>
  <si>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</si>
  <si>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</si>
  <si>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</si>
  <si>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</si>
  <si>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</si>
  <si>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</si>
  <si>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</si>
  <si>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</si>
  <si>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</si>
  <si>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</si>
  <si>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</si>
  <si>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</si>
  <si>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</si>
  <si>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</si>
  <si>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</si>
  <si>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</si>
  <si>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</si>
  <si>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</si>
  <si>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</si>
  <si>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</si>
  <si>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</si>
  <si>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</si>
  <si>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</si>
  <si>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</si>
  <si>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</si>
  <si>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</si>
  <si>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</si>
  <si>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</si>
  <si>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</si>
  <si>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</si>
  <si>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</si>
  <si>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</si>
  <si>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</si>
  <si>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</si>
  <si>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</si>
  <si>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</si>
  <si>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</si>
  <si>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</si>
  <si>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</si>
  <si>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</si>
  <si>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</si>
  <si>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</si>
  <si>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</si>
  <si>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</si>
  <si>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</si>
  <si>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</si>
  <si>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</si>
  <si>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</si>
  <si>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</si>
  <si>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</si>
  <si>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</si>
  <si>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</si>
  <si>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</si>
  <si>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</si>
  <si>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</si>
  <si>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</si>
  <si>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</si>
  <si>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</si>
  <si>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</si>
  <si>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</si>
  <si>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</si>
  <si>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</si>
  <si>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</si>
  <si>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</si>
  <si>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</si>
  <si>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</si>
  <si>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</si>
  <si>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</si>
  <si>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</si>
  <si>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</si>
  <si>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</si>
  <si>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</si>
  <si>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</si>
  <si>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</si>
  <si>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</si>
  <si>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</si>
  <si>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</si>
  <si>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</si>
  <si>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</si>
  <si>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</si>
  <si>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</si>
  <si>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</si>
  <si>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</si>
  <si>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</si>
  <si>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</si>
  <si>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</si>
  <si>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</si>
  <si>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</si>
  <si>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</si>
  <si>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</si>
  <si>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</si>
  <si>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</si>
  <si>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</si>
  <si>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</si>
  <si>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</si>
  <si>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</si>
  <si>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</si>
  <si>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</si>
  <si>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</si>
  <si>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</si>
  <si>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</si>
  <si>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</si>
  <si>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</si>
  <si>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</si>
  <si>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</si>
  <si>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</si>
  <si>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</si>
  <si>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</si>
  <si>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</si>
  <si>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</si>
  <si>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</si>
  <si>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</si>
  <si>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</si>
  <si>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</si>
  <si>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</si>
  <si>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</si>
  <si>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</si>
  <si>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</si>
  <si>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</si>
  <si>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</si>
  <si>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</si>
  <si>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</si>
  <si>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</si>
  <si>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</si>
  <si>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</si>
  <si>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</si>
  <si>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</si>
  <si>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</si>
  <si>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</si>
  <si>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</si>
  <si>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</si>
  <si>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</si>
  <si>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</si>
  <si>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</si>
  <si>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</si>
  <si>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</si>
  <si>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</si>
  <si>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</si>
  <si>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</si>
  <si>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</si>
  <si>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</si>
  <si>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</si>
  <si>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</si>
  <si>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</si>
  <si>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</si>
  <si>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</si>
  <si>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</si>
  <si>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</si>
  <si>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</si>
  <si>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</si>
  <si>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</si>
  <si>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</si>
  <si>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</si>
  <si>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</si>
  <si>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</si>
  <si>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</si>
  <si>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</si>
  <si>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</si>
  <si>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</si>
  <si>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</si>
  <si>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</si>
  <si>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</si>
  <si>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</si>
  <si>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</si>
  <si>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</si>
  <si>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</si>
  <si>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</si>
  <si>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</si>
  <si>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</si>
  <si>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</si>
  <si>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</si>
  <si>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</si>
  <si>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</si>
  <si>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</si>
  <si>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</si>
  <si>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</si>
  <si>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</si>
  <si>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</si>
  <si>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</si>
  <si>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</si>
  <si>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</si>
  <si>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</si>
  <si>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</si>
  <si>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</si>
  <si>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</si>
  <si>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</si>
  <si>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</si>
  <si>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</si>
  <si>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</si>
  <si>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</si>
  <si>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</si>
  <si>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</si>
  <si>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</si>
  <si>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</si>
  <si>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</si>
  <si>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</si>
  <si>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</si>
  <si>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</si>
  <si>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</si>
  <si>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</si>
  <si>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</si>
  <si>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</si>
  <si>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</si>
  <si>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</si>
  <si>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</si>
  <si>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</si>
  <si>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</si>
  <si>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</si>
  <si>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</si>
  <si>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</si>
  <si>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</si>
  <si>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</si>
  <si>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</si>
  <si>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</si>
  <si>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</si>
  <si>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</si>
  <si>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</si>
  <si>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</si>
  <si>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</si>
  <si>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</si>
  <si>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</si>
  <si>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</si>
  <si>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</si>
  <si>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</si>
  <si>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</si>
  <si>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</si>
  <si>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</si>
  <si>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</si>
  <si>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</si>
  <si>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</si>
  <si>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</si>
  <si>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</si>
  <si>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</si>
  <si>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</si>
  <si>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</si>
  <si>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</si>
  <si>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</si>
  <si>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</si>
  <si>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</si>
  <si>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</si>
  <si>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</si>
  <si>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</si>
  <si>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</si>
  <si>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</si>
  <si>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</si>
  <si>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</si>
  <si>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</si>
  <si>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</si>
  <si>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</si>
  <si>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</si>
  <si>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</si>
  <si>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</si>
  <si>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</si>
  <si>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</si>
  <si>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</si>
  <si>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</si>
  <si>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</si>
  <si>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</si>
  <si>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</si>
  <si>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</si>
  <si>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</si>
  <si>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</si>
  <si>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</si>
  <si>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</si>
  <si>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</si>
  <si>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</si>
  <si>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</si>
  <si>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</si>
  <si>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</si>
  <si>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</si>
  <si>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</si>
  <si>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</si>
  <si>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</si>
  <si>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</si>
  <si>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</si>
  <si>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</si>
  <si>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</si>
  <si>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</si>
  <si>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</si>
  <si>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</si>
  <si>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</si>
  <si>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</si>
  <si>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</si>
  <si>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</si>
  <si>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</si>
  <si>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</si>
  <si>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</si>
  <si>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</si>
  <si>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</si>
  <si>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</si>
  <si>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</si>
  <si>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</si>
  <si>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</si>
  <si>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</si>
  <si>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</si>
  <si>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</si>
  <si>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</si>
  <si>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</si>
  <si>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</si>
  <si>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</si>
  <si>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</si>
  <si>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</si>
  <si>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</si>
  <si>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</si>
  <si>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</si>
  <si>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</si>
  <si>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</si>
  <si>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</si>
  <si>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</si>
  <si>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</si>
  <si>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</si>
  <si>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</si>
  <si>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</si>
  <si>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</si>
  <si>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</si>
  <si>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</si>
  <si>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</si>
  <si>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</si>
  <si>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</si>
  <si>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</si>
  <si>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</si>
  <si>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</si>
  <si>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</si>
  <si>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</si>
  <si>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</si>
  <si>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</si>
  <si>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</si>
  <si>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</si>
  <si>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</si>
  <si>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</si>
  <si>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</si>
  <si>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</si>
  <si>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</si>
  <si>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</si>
  <si>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</si>
  <si>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</si>
  <si>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</si>
  <si>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</si>
  <si>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</si>
  <si>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</si>
  <si>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</si>
  <si>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</si>
  <si>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</si>
  <si>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</si>
  <si>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</si>
  <si>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</si>
  <si>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</si>
  <si>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</si>
  <si>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</si>
  <si>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</si>
  <si>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</si>
  <si>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</si>
  <si>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</si>
  <si>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</si>
  <si>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</si>
  <si>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</si>
  <si>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</si>
  <si>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</si>
  <si>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</si>
  <si>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</si>
  <si>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</si>
  <si>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</si>
  <si>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</si>
  <si>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</si>
  <si>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</si>
  <si>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</si>
  <si>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</si>
  <si>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</si>
  <si>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</si>
  <si>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</si>
  <si>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</si>
  <si>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</si>
  <si>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</si>
  <si>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</si>
  <si>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</si>
  <si>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</si>
  <si>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</si>
  <si>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</si>
  <si>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</si>
  <si>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</si>
  <si>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</si>
  <si>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</si>
  <si>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</si>
  <si>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</si>
  <si>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</si>
  <si>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</si>
  <si>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</si>
  <si>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</si>
  <si>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</si>
  <si>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</si>
  <si>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</si>
  <si>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</si>
  <si>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</si>
  <si>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</si>
  <si>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</si>
  <si>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</si>
  <si>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</si>
  <si>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</si>
  <si>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</si>
  <si>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</si>
  <si>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</si>
  <si>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</si>
  <si>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</si>
  <si>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</si>
  <si>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</si>
  <si>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</si>
  <si>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</si>
  <si>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</si>
  <si>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</si>
  <si>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</si>
  <si>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</si>
  <si>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</si>
  <si>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</si>
  <si>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</si>
  <si>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</si>
  <si>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</si>
  <si>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</si>
  <si>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</si>
  <si>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</si>
  <si>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</si>
  <si>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</si>
  <si>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</si>
  <si>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</si>
  <si>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</si>
  <si>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</si>
  <si>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</si>
  <si>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</si>
  <si>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</si>
  <si>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</si>
  <si>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</si>
  <si>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</si>
  <si>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</si>
  <si>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</si>
  <si>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</si>
  <si>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</si>
  <si>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</si>
  <si>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</si>
  <si>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</si>
  <si>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</si>
  <si>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</si>
  <si>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</si>
  <si>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</si>
  <si>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</si>
  <si>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</si>
  <si>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</si>
  <si>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</si>
  <si>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</si>
  <si>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</si>
  <si>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</si>
  <si>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</si>
  <si>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</si>
  <si>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</si>
  <si>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</si>
  <si>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</si>
  <si>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</si>
  <si>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</si>
  <si>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</si>
  <si>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</si>
  <si>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</si>
  <si>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</si>
  <si>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</si>
  <si>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</si>
  <si>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</si>
  <si>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</si>
  <si>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</si>
  <si>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</si>
  <si>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</si>
  <si>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</si>
  <si>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</si>
  <si>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</si>
  <si>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</si>
  <si>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</si>
  <si>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</si>
  <si>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</si>
  <si>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</si>
  <si>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</si>
  <si>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</si>
  <si>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</si>
  <si>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</si>
  <si>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</si>
  <si>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</si>
  <si>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</si>
  <si>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</si>
  <si>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</si>
  <si>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</si>
  <si>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</si>
  <si>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</si>
  <si>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</si>
  <si>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</si>
  <si>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</si>
  <si>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</si>
  <si>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</si>
  <si>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</si>
  <si>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</si>
  <si>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</si>
  <si>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</si>
  <si>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</si>
  <si>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</si>
  <si>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</si>
  <si>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</si>
  <si>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</si>
  <si>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</si>
  <si>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</si>
  <si>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</si>
  <si>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</si>
  <si>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</si>
  <si>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</si>
  <si>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</si>
  <si>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</si>
  <si>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</si>
  <si>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</si>
  <si>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</si>
  <si>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</si>
  <si>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</si>
  <si>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</si>
  <si>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</si>
  <si>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</si>
  <si>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</si>
  <si>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</si>
  <si>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</si>
  <si>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</si>
  <si>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</si>
  <si>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</si>
  <si>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</si>
  <si>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</si>
  <si>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</si>
  <si>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</si>
  <si>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</si>
  <si>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</si>
  <si>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</si>
  <si>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</si>
  <si>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</si>
  <si>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</si>
  <si>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</si>
  <si>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</si>
  <si>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</si>
  <si>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</si>
  <si>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</si>
  <si>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</si>
  <si>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</si>
  <si>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</si>
  <si>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</si>
  <si>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</si>
  <si>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</si>
  <si>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</si>
  <si>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</si>
  <si>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</si>
  <si>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</si>
  <si>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</si>
  <si>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</si>
  <si>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</si>
  <si>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</si>
  <si>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</si>
  <si>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</si>
  <si>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</si>
  <si>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</si>
  <si>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</si>
  <si>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</si>
  <si>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</si>
  <si>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</si>
  <si>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</si>
  <si>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</si>
  <si>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</si>
  <si>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</si>
  <si>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</si>
  <si>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</si>
  <si>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</si>
  <si>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</si>
  <si>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</si>
  <si>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</si>
  <si>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</si>
  <si>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</si>
  <si>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</si>
  <si>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</si>
  <si>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</si>
  <si>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</si>
  <si>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</si>
  <si>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</si>
  <si>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</si>
  <si>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</si>
  <si>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</si>
  <si>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</si>
  <si>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</si>
  <si>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</si>
  <si>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</si>
  <si>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</si>
  <si>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</si>
  <si>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</si>
  <si>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</si>
  <si>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</si>
  <si>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</si>
  <si>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</si>
  <si>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</si>
  <si>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</si>
  <si>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</si>
  <si>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</si>
  <si>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</si>
  <si>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</si>
  <si>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</si>
  <si>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</si>
  <si>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</si>
  <si>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</si>
  <si>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</si>
  <si>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</si>
  <si>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</si>
  <si>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</si>
  <si>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</si>
  <si>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</si>
  <si>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</si>
  <si>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</si>
  <si>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</si>
  <si>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</si>
  <si>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</si>
  <si>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</si>
  <si>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</si>
  <si>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</si>
  <si>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</si>
  <si>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</si>
  <si>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</si>
  <si>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</si>
  <si>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</si>
  <si>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</si>
  <si>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</si>
  <si>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</si>
  <si>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</si>
  <si>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</si>
  <si>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</si>
  <si>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</si>
  <si>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</si>
  <si>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</si>
  <si>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</si>
  <si>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</si>
  <si>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</si>
  <si>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</si>
  <si>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</si>
  <si>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</si>
  <si>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</si>
  <si>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</si>
  <si>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</si>
  <si>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</si>
  <si>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</si>
  <si>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</si>
  <si>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</si>
  <si>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</si>
  <si>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</si>
  <si>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</si>
  <si>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</si>
  <si>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</si>
  <si>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</si>
  <si>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</si>
  <si>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</si>
  <si>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</si>
  <si>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</si>
  <si>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</si>
  <si>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</si>
  <si>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</si>
  <si>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</si>
  <si>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</si>
  <si>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</si>
  <si>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</si>
  <si>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</si>
  <si>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</si>
  <si>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</si>
  <si>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</si>
  <si>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</si>
  <si>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</si>
  <si>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</si>
  <si>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</si>
  <si>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</si>
  <si>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</si>
  <si>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</si>
  <si>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</si>
  <si>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</si>
  <si>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</si>
  <si>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</si>
  <si>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</si>
  <si>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</si>
  <si>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</si>
  <si>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</si>
  <si>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</si>
  <si>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</si>
  <si>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</si>
  <si>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</si>
  <si>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</si>
  <si>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</si>
  <si>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</si>
  <si>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</si>
  <si>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</si>
  <si>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</si>
  <si>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</si>
  <si>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</si>
  <si>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</si>
  <si>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</si>
  <si>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</si>
  <si>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</si>
  <si>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</si>
  <si>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</si>
  <si>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</si>
  <si>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</si>
  <si>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</si>
  <si>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</si>
  <si>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</si>
  <si>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</si>
  <si>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</si>
  <si>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</si>
  <si>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</si>
  <si>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</si>
  <si>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</si>
  <si>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</si>
  <si>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</si>
  <si>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</si>
  <si>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</si>
  <si>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</si>
  <si>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</si>
  <si>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</si>
  <si>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</si>
  <si>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</si>
  <si>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</si>
  <si>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</si>
  <si>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</si>
  <si>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</si>
  <si>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</si>
  <si>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</si>
  <si>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</si>
  <si>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</si>
  <si>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</si>
  <si>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</si>
  <si>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</si>
  <si>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</si>
  <si>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</si>
  <si>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</si>
  <si>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</si>
  <si>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</si>
  <si>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</si>
  <si>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</si>
  <si>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</si>
  <si>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</si>
  <si>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</si>
  <si>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</si>
  <si>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</si>
  <si>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</si>
  <si>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</si>
  <si>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</si>
  <si>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</si>
  <si>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</si>
  <si>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</si>
  <si>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</si>
  <si>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</si>
  <si>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</si>
  <si>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</si>
  <si>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</si>
  <si>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</si>
  <si>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</si>
  <si>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</si>
  <si>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</si>
  <si>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</si>
  <si>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</si>
  <si>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</si>
  <si>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</si>
  <si>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</si>
  <si>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</si>
  <si>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</si>
  <si>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</si>
  <si>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</si>
  <si>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</si>
  <si>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</si>
  <si>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</si>
  <si>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</si>
  <si>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</si>
  <si>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</si>
  <si>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</si>
  <si>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</si>
  <si>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</si>
  <si>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</si>
  <si>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</si>
  <si>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</si>
  <si>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</si>
  <si>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</si>
  <si>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</si>
  <si>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</si>
  <si>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</si>
  <si>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</si>
  <si>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</si>
  <si>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</si>
  <si>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</si>
  <si>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</si>
  <si>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</si>
  <si>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</si>
  <si>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</si>
  <si>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</si>
  <si>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</si>
  <si>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</si>
  <si>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</si>
  <si>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</si>
  <si>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</si>
  <si>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</si>
  <si>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</si>
  <si>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</si>
  <si>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</si>
  <si>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</si>
  <si>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</si>
  <si>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</si>
  <si>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</si>
  <si>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</si>
  <si>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</si>
  <si>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</si>
  <si>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</si>
  <si>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</si>
  <si>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</si>
  <si>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</si>
  <si>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</si>
  <si>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</si>
  <si>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</si>
  <si>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</si>
  <si>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</si>
  <si>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</si>
  <si>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</si>
  <si>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</si>
  <si>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</si>
  <si>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</si>
  <si>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</si>
  <si>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</si>
  <si>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</si>
  <si>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</si>
  <si>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</si>
  <si>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</si>
  <si>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</si>
  <si>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</si>
  <si>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</si>
  <si>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</si>
  <si>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</si>
  <si>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</si>
  <si>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</si>
  <si>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</si>
  <si>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</si>
  <si>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</si>
  <si>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</si>
  <si>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</si>
  <si>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</si>
  <si>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</si>
  <si>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</si>
  <si>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</si>
  <si>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</si>
  <si>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</si>
  <si>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</si>
  <si>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</si>
  <si>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</si>
  <si>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</si>
  <si>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</si>
  <si>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</si>
  <si>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</si>
  <si>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</si>
  <si>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</si>
  <si>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</si>
  <si>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</si>
  <si>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</si>
  <si>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</si>
  <si>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</si>
  <si>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</si>
  <si>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</si>
  <si>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</si>
  <si>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</si>
  <si>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</si>
  <si>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</si>
  <si>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</si>
  <si>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</si>
  <si>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</si>
  <si>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</si>
  <si>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</si>
  <si>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</si>
  <si>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</si>
  <si>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</si>
  <si>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</si>
  <si>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</si>
  <si>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</si>
  <si>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</si>
  <si>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</si>
  <si>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</si>
  <si>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</si>
  <si>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</si>
  <si>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</si>
  <si>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</si>
  <si>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</si>
  <si>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</si>
  <si>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</si>
  <si>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</si>
  <si>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</si>
  <si>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</si>
  <si>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</si>
  <si>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</si>
  <si>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</si>
  <si>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</si>
  <si>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</si>
  <si>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</si>
  <si>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</si>
  <si>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</si>
  <si>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</si>
  <si>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</si>
  <si>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</si>
  <si>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</si>
  <si>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</si>
  <si>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</si>
  <si>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</si>
  <si>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</si>
  <si>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</si>
  <si>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</si>
  <si>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</si>
  <si>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</si>
  <si>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</si>
  <si>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</si>
  <si>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</si>
  <si>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</si>
  <si>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</si>
  <si>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</si>
  <si>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</si>
  <si>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</si>
  <si>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</si>
  <si>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</si>
  <si>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</si>
  <si>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</si>
  <si>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</si>
  <si>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</si>
  <si>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</si>
  <si>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</si>
  <si>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</si>
  <si>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</si>
  <si>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</si>
  <si>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</si>
  <si>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</si>
  <si>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</si>
  <si>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</si>
  <si>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</si>
  <si>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</si>
  <si>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</si>
  <si>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</si>
  <si>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</si>
  <si>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</si>
  <si>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</si>
  <si>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</si>
  <si>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</si>
  <si>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</si>
  <si>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</si>
  <si>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</si>
  <si>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</si>
  <si>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</si>
  <si>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</si>
  <si>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</si>
  <si>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</si>
  <si>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</si>
  <si>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</si>
  <si>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</si>
  <si>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</si>
  <si>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</si>
  <si>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</si>
  <si>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</si>
  <si>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</si>
  <si>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</si>
  <si>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</si>
  <si>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</si>
  <si>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</si>
  <si>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</si>
  <si>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</si>
  <si>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</si>
  <si>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</si>
  <si>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</si>
  <si>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</si>
  <si>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</si>
  <si>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</si>
  <si>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</si>
  <si>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</si>
  <si>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</si>
  <si>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</si>
  <si>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</si>
  <si>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</si>
  <si>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</si>
  <si>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</si>
  <si>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</si>
  <si>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</si>
  <si>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</si>
  <si>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</si>
  <si>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</si>
  <si>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</si>
  <si>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</si>
  <si>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</si>
  <si>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</si>
  <si>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</si>
  <si>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</si>
  <si>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</si>
  <si>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</si>
  <si>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</si>
  <si>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</si>
  <si>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</si>
  <si>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</si>
  <si>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</si>
  <si>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</si>
  <si>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</si>
  <si>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</si>
  <si>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</si>
  <si>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</si>
  <si>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</si>
  <si>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</si>
  <si>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</si>
  <si>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</si>
  <si>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</si>
  <si>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</si>
  <si>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</si>
  <si>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</si>
  <si>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</si>
  <si>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</si>
  <si>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</si>
  <si>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</si>
  <si>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</si>
  <si>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</si>
  <si>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</si>
  <si>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</si>
  <si>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</si>
  <si>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</si>
  <si>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</si>
  <si>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</si>
  <si>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</si>
  <si>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</si>
  <si>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</si>
  <si>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</si>
  <si>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</si>
  <si>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</si>
  <si>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</si>
  <si>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</si>
  <si>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</si>
  <si>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</si>
  <si>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</si>
  <si>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</si>
  <si>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</si>
  <si>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</si>
  <si>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</si>
  <si>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</si>
  <si>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</si>
  <si>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</si>
  <si>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</si>
  <si>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</si>
  <si>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</si>
  <si>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</si>
  <si>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</si>
  <si>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</si>
  <si>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</si>
  <si>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</si>
  <si>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</si>
  <si>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</si>
  <si>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</si>
  <si>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</si>
  <si>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</si>
  <si>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</si>
  <si>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</si>
  <si>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</si>
  <si>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</si>
  <si>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</si>
  <si>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</si>
  <si>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</si>
  <si>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</si>
  <si>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</si>
  <si>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</si>
  <si>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</si>
  <si>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</si>
  <si>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</si>
  <si>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</si>
  <si>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</si>
  <si>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</si>
  <si>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</si>
  <si>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</si>
  <si>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</si>
  <si>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</si>
  <si>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</si>
  <si>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</si>
  <si>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</si>
  <si>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</si>
  <si>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</si>
  <si>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</si>
  <si>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</si>
  <si>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</si>
  <si>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</si>
  <si>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</si>
  <si>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</si>
  <si>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</si>
  <si>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</si>
  <si>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</si>
  <si>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</si>
  <si>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</si>
  <si>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</si>
  <si>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</si>
  <si>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</si>
  <si>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</si>
  <si>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</si>
  <si>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</si>
  <si>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</si>
  <si>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</si>
  <si>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</si>
  <si>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</si>
  <si>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</si>
  <si>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</si>
  <si>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</si>
  <si>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</si>
  <si>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</si>
  <si>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</si>
  <si>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</si>
  <si>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</si>
  <si>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</si>
  <si>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</si>
  <si>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</si>
  <si>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</si>
  <si>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</si>
  <si>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</si>
  <si>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</si>
  <si>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</si>
  <si>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</si>
  <si>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</si>
  <si>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</si>
  <si>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</si>
  <si>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</si>
  <si>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</si>
  <si>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</si>
  <si>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</si>
  <si>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</si>
  <si>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</si>
  <si>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</si>
  <si>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</si>
  <si>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</si>
  <si>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</si>
  <si>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</si>
  <si>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</si>
  <si>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</si>
  <si>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</si>
  <si>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</si>
  <si>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</si>
  <si>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</si>
  <si>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</si>
  <si>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</si>
  <si>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</si>
  <si>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</si>
  <si>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</si>
  <si>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</si>
  <si>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</si>
  <si>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</si>
  <si>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</si>
  <si>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</si>
  <si>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</si>
  <si>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</si>
  <si>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</si>
  <si>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</si>
  <si>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</si>
  <si>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</si>
  <si>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</si>
  <si>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</si>
  <si>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</si>
  <si>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</si>
  <si>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</si>
  <si>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</si>
  <si>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</si>
  <si>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</si>
  <si>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</si>
  <si>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</si>
  <si>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</si>
  <si>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</si>
  <si>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</si>
  <si>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</si>
  <si>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</si>
  <si>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</si>
  <si>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</si>
  <si>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</si>
  <si>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</si>
  <si>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</si>
  <si>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</si>
  <si>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</si>
  <si>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</si>
  <si>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</si>
  <si>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</si>
  <si>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</si>
  <si>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</si>
  <si>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</si>
  <si>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</si>
  <si>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</si>
  <si>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</si>
  <si>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</si>
  <si>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</si>
  <si>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</si>
  <si>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</si>
  <si>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</si>
  <si>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</si>
  <si>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</si>
  <si>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</si>
  <si>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</si>
  <si>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</si>
  <si>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</si>
  <si>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</si>
  <si>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</si>
  <si>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</si>
  <si>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</si>
  <si>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</si>
  <si>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</si>
  <si>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</si>
  <si>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</si>
  <si>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</si>
  <si>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</si>
  <si>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</si>
  <si>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</si>
  <si>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</si>
  <si>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</si>
  <si>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</si>
  <si>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</si>
  <si>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</si>
  <si>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</si>
  <si>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</si>
  <si>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</si>
  <si>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</si>
  <si>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</si>
  <si>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</si>
  <si>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</si>
  <si>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</si>
  <si>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</si>
  <si>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</si>
  <si>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</si>
  <si>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</si>
  <si>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</si>
  <si>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</si>
  <si>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</si>
  <si>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</si>
  <si>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</si>
  <si>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</si>
  <si>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</si>
  <si>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</si>
  <si>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</si>
  <si>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</si>
  <si>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</si>
  <si>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</si>
  <si>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</si>
  <si>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</si>
  <si>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</si>
  <si>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</si>
  <si>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</si>
  <si>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</si>
  <si>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</si>
  <si>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</si>
  <si>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</si>
  <si>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</si>
  <si>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</si>
  <si>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</si>
  <si>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</si>
  <si>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</si>
  <si>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</si>
  <si>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</si>
  <si>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</si>
  <si>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</si>
  <si>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</si>
  <si>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</si>
  <si>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</si>
  <si>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</si>
  <si>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</si>
  <si>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</si>
  <si>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</si>
  <si>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</si>
  <si>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</si>
  <si>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</si>
  <si>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</si>
  <si>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</si>
  <si>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</si>
  <si>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</si>
  <si>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</si>
  <si>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</si>
  <si>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</si>
  <si>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</si>
  <si>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</si>
  <si>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</si>
  <si>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</si>
  <si>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</si>
  <si>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</si>
  <si>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</si>
  <si>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</si>
  <si>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</si>
  <si>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</si>
  <si>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</si>
  <si>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</si>
  <si>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</si>
  <si>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</si>
  <si>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</si>
  <si>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</si>
  <si>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</si>
  <si>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</si>
  <si>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</si>
  <si>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</si>
  <si>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</si>
  <si>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</si>
  <si>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</si>
  <si>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</si>
  <si>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</si>
  <si>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</si>
  <si>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</si>
  <si>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</si>
  <si>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</si>
  <si>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</si>
  <si>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</si>
  <si>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</si>
  <si>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</si>
  <si>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</si>
  <si>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</si>
  <si>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</si>
  <si>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</si>
  <si>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</si>
  <si>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</si>
  <si>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</si>
  <si>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</si>
  <si>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</si>
  <si>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</si>
  <si>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</si>
  <si>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</si>
  <si>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</si>
  <si>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</si>
  <si>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</si>
  <si>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</si>
  <si>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</si>
  <si>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</si>
  <si>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</si>
  <si>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</si>
  <si>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</si>
  <si>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</si>
  <si>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</si>
  <si>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</si>
  <si>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</si>
  <si>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</si>
  <si>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</si>
  <si>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</si>
  <si>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</si>
  <si>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</si>
  <si>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</si>
  <si>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</si>
  <si>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</si>
  <si>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</si>
  <si>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</si>
  <si>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</si>
  <si>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</si>
  <si>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</si>
  <si>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</si>
  <si>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</si>
  <si>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</si>
  <si>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</si>
  <si>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</si>
  <si>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</si>
  <si>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</si>
  <si>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</si>
  <si>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</si>
  <si>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</si>
  <si>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</si>
  <si>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</si>
  <si>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</si>
  <si>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</si>
  <si>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</si>
  <si>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</si>
  <si>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</si>
  <si>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</si>
  <si>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</si>
  <si>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</si>
  <si>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</si>
  <si>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</si>
  <si>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</si>
  <si>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</si>
  <si>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</si>
  <si>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</si>
  <si>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</si>
  <si>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</si>
  <si>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</si>
  <si>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</si>
  <si>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</si>
  <si>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</si>
  <si>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</si>
  <si>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</si>
  <si>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</si>
  <si>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</si>
  <si>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</si>
  <si>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</si>
  <si>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</si>
  <si>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</si>
  <si>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</si>
  <si>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</si>
  <si>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</si>
  <si>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</si>
  <si>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</si>
  <si>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</si>
  <si>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</si>
  <si>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</si>
  <si>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</si>
  <si>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</si>
  <si>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</si>
  <si>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</si>
  <si>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</si>
  <si>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</si>
  <si>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</si>
  <si>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</si>
  <si>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</si>
  <si>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</si>
  <si>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</si>
  <si>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</si>
  <si>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</si>
  <si>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</si>
  <si>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</si>
  <si>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</si>
  <si>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</si>
  <si>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</si>
  <si>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</si>
  <si>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</si>
  <si>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</si>
  <si>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</si>
  <si>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</si>
  <si>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</si>
  <si>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</si>
  <si>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</si>
  <si>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</si>
  <si>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</si>
  <si>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</si>
  <si>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</si>
  <si>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</si>
  <si>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</si>
  <si>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</si>
  <si>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</si>
  <si>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</si>
  <si>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</si>
  <si>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</si>
  <si>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</si>
  <si>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</si>
  <si>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</si>
  <si>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</si>
  <si>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</si>
  <si>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</si>
  <si>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</si>
  <si>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</si>
  <si>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</si>
  <si>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</si>
  <si>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</si>
  <si>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</si>
  <si>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</si>
  <si>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</si>
  <si>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</si>
  <si>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</si>
  <si>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</si>
  <si>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</si>
  <si>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</si>
  <si>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</si>
  <si>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</si>
  <si>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</si>
  <si>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</si>
  <si>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</si>
  <si>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</si>
  <si>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</si>
  <si>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</si>
  <si>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</si>
  <si>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</si>
  <si>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</si>
  <si>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</si>
  <si>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</si>
  <si>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</si>
  <si>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</si>
  <si>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</si>
  <si>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</si>
  <si>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</si>
  <si>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</si>
  <si>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</si>
  <si>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</si>
  <si>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</si>
  <si>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</si>
  <si>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</si>
  <si>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</si>
  <si>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</si>
  <si>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</si>
  <si>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</si>
  <si>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</si>
  <si>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</si>
  <si>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</si>
  <si>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</si>
  <si>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</si>
  <si>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</si>
  <si>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</si>
  <si>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</si>
  <si>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</si>
  <si>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</si>
  <si>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</si>
  <si>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</si>
  <si>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</si>
  <si>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</si>
  <si>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</si>
  <si>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</si>
  <si>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</si>
  <si>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</si>
  <si>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</si>
  <si>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</si>
  <si>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</si>
  <si>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</si>
  <si>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</si>
  <si>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</si>
  <si>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</si>
  <si>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</si>
  <si>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</si>
  <si>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</si>
  <si>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</si>
  <si>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</si>
  <si>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</si>
  <si>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</si>
  <si>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</si>
  <si>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</si>
  <si>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</si>
  <si>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</si>
  <si>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</si>
  <si>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</si>
  <si>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</si>
  <si>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</si>
  <si>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</si>
  <si>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</si>
  <si>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</si>
  <si>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</si>
  <si>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</si>
  <si>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</si>
  <si>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</si>
  <si>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</si>
  <si>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</si>
  <si>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</si>
  <si>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</si>
  <si>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</si>
  <si>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</si>
  <si>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</si>
  <si>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</si>
  <si>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</si>
  <si>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</si>
  <si>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</si>
  <si>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</si>
  <si>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</si>
  <si>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</si>
  <si>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</si>
  <si>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</si>
  <si>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</si>
  <si>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</si>
  <si>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</si>
  <si>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</si>
  <si>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</si>
  <si>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</si>
  <si>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</si>
  <si>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</si>
  <si>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</si>
  <si>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</si>
  <si>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</si>
  <si>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</si>
  <si>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</si>
  <si>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</si>
  <si>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</si>
  <si>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</si>
  <si>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</si>
  <si>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</si>
  <si>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</si>
  <si>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</si>
  <si>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</si>
  <si>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</si>
  <si>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</si>
  <si>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</si>
  <si>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</si>
  <si>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</si>
  <si>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</si>
  <si>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</si>
  <si>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</si>
  <si>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</si>
  <si>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</si>
  <si>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</si>
  <si>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</si>
  <si>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</si>
  <si>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</si>
  <si>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</si>
  <si>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</si>
  <si>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</si>
  <si>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</si>
  <si>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</si>
  <si>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</si>
  <si>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</si>
  <si>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</si>
  <si>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</si>
  <si>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</si>
  <si>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</si>
  <si>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</si>
  <si>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</si>
  <si>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</si>
  <si>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</si>
  <si>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</si>
  <si>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</si>
  <si>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</si>
  <si>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</si>
  <si>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</si>
  <si>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</si>
  <si>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</si>
  <si>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</si>
  <si>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</si>
  <si>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</si>
  <si>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</si>
  <si>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</si>
  <si>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</si>
  <si>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</si>
  <si>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</si>
  <si>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</si>
  <si>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</si>
  <si>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</si>
  <si>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</si>
  <si>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</si>
  <si>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</si>
  <si>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</si>
  <si>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</si>
  <si>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</si>
  <si>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</si>
  <si>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</si>
  <si>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</si>
  <si>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</si>
  <si>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</si>
  <si>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</si>
  <si>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</si>
  <si>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</si>
  <si>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</si>
  <si>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</si>
  <si>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</si>
  <si>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</si>
  <si>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</si>
  <si>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</si>
  <si>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</si>
  <si>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</si>
  <si>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</si>
  <si>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</si>
  <si>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</si>
  <si>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</si>
  <si>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</si>
  <si>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</si>
  <si>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</si>
  <si>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</si>
  <si>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</si>
  <si>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</si>
  <si>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</si>
  <si>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</si>
  <si>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</si>
  <si>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</si>
  <si>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</si>
  <si>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</si>
  <si>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</si>
  <si>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</si>
  <si>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</si>
  <si>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</si>
  <si>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</si>
  <si>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</si>
  <si>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</si>
  <si>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</si>
  <si>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</si>
  <si>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</si>
  <si>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</si>
  <si>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</si>
  <si>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</si>
  <si>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</si>
  <si>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</si>
  <si>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</si>
  <si>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</si>
  <si>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</si>
  <si>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</si>
  <si>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</si>
  <si>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</si>
  <si>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</si>
  <si>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</si>
  <si>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</si>
  <si>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</si>
  <si>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</si>
  <si>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</si>
  <si>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</si>
  <si>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</si>
  <si>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</si>
  <si>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</si>
  <si>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</si>
  <si>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</si>
  <si>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</si>
  <si>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</si>
  <si>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</si>
  <si>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</si>
  <si>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</si>
  <si>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</si>
  <si>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</si>
  <si>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</si>
  <si>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</si>
  <si>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</si>
  <si>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</si>
  <si>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</si>
  <si>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</si>
  <si>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</si>
  <si>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</si>
  <si>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</si>
  <si>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</si>
  <si>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</si>
  <si>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</si>
  <si>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</si>
  <si>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</si>
  <si>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</si>
  <si>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</si>
  <si>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</si>
  <si>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</si>
  <si>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</si>
  <si>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</si>
  <si>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</si>
  <si>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</si>
  <si>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</si>
  <si>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</si>
  <si>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</si>
  <si>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</si>
  <si>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</si>
  <si>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</si>
  <si>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</si>
  <si>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</si>
  <si>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</si>
  <si>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</si>
  <si>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</si>
  <si>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</si>
  <si>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</si>
  <si>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</si>
  <si>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</si>
  <si>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</si>
  <si>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</si>
  <si>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</si>
  <si>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</si>
  <si>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</si>
  <si>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</si>
  <si>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</si>
  <si>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</si>
  <si>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</si>
  <si>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</si>
  <si>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</si>
  <si>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</si>
  <si>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</si>
  <si>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</si>
  <si>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</si>
  <si>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</si>
  <si>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</si>
  <si>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</si>
  <si>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</si>
  <si>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</si>
  <si>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</si>
  <si>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</si>
  <si>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</si>
  <si>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</si>
  <si>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</si>
  <si>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</si>
  <si>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</si>
  <si>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</si>
  <si>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</si>
  <si>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</si>
  <si>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</si>
  <si>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</si>
  <si>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</si>
  <si>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</si>
  <si>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</si>
  <si>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</si>
  <si>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</si>
  <si>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</si>
  <si>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</si>
  <si>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</si>
  <si>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</si>
  <si>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</si>
  <si>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</si>
  <si>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</si>
  <si>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</si>
  <si>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</si>
  <si>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</si>
  <si>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</si>
  <si>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</si>
  <si>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</si>
  <si>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</si>
  <si>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</si>
  <si>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</si>
  <si>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</si>
  <si>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</si>
  <si>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</si>
  <si>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</si>
  <si>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</si>
  <si>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</si>
  <si>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</si>
  <si>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</si>
  <si>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</si>
  <si>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</si>
  <si>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</si>
  <si>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</si>
  <si>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</si>
  <si>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</si>
  <si>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</si>
  <si>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</si>
  <si>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</si>
  <si>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</si>
  <si>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</si>
  <si>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</si>
  <si>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</si>
  <si>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</si>
  <si>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</si>
  <si>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</si>
  <si>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</si>
  <si>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</si>
  <si>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</si>
  <si>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</si>
  <si>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</si>
  <si>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</si>
  <si>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</si>
  <si>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</si>
  <si>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</si>
  <si>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</si>
  <si>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</si>
  <si>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</si>
  <si>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</si>
  <si>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</si>
  <si>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</si>
  <si>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</si>
  <si>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</si>
  <si>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</si>
  <si>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</si>
  <si>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</si>
  <si>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</si>
  <si>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</si>
  <si>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</si>
  <si>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</si>
  <si>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</si>
  <si>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</si>
  <si>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</si>
  <si>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</si>
  <si>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</si>
  <si>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</si>
  <si>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</si>
  <si>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</si>
  <si>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</si>
  <si>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</si>
  <si>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</si>
  <si>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</si>
  <si>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</si>
  <si>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</si>
  <si>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</si>
  <si>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</si>
  <si>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</si>
  <si>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</si>
  <si>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</si>
  <si>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</si>
  <si>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</si>
  <si>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</si>
  <si>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</si>
  <si>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</si>
  <si>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</si>
  <si>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</si>
  <si>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</si>
  <si>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</si>
  <si>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</si>
  <si>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</si>
  <si>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</si>
  <si>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</si>
  <si>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</si>
  <si>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</si>
  <si>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</si>
  <si>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</si>
  <si>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</si>
  <si>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</si>
  <si>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</si>
  <si>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</si>
  <si>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</si>
  <si>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</si>
  <si>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</si>
  <si>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</si>
  <si>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</si>
  <si>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</si>
  <si>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</si>
  <si>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</si>
  <si>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</si>
  <si>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</si>
  <si>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</si>
  <si>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</si>
  <si>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</si>
  <si>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</si>
  <si>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</si>
  <si>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</si>
  <si>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</si>
  <si>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</si>
  <si>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</si>
  <si>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</si>
  <si>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</si>
  <si>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</si>
  <si>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</si>
  <si>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</si>
  <si>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</si>
  <si>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</si>
  <si>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</si>
  <si>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</si>
  <si>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</si>
  <si>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</si>
  <si>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</si>
  <si>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</si>
  <si>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</si>
  <si>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</si>
  <si>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</si>
  <si>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</si>
  <si>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</si>
  <si>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</si>
  <si>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</si>
  <si>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</si>
  <si>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</si>
  <si>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</si>
  <si>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</si>
  <si>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</si>
  <si>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</si>
  <si>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</si>
  <si>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</si>
  <si>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</si>
  <si>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</si>
  <si>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</si>
  <si>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</si>
  <si>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</si>
  <si>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</si>
  <si>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</si>
  <si>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</si>
  <si>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</si>
  <si>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</si>
  <si>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</si>
  <si>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</si>
  <si>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</si>
  <si>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</si>
  <si>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</si>
  <si>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</si>
  <si>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</si>
  <si>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</si>
  <si>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</si>
  <si>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</si>
  <si>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</si>
  <si>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</si>
  <si>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</si>
  <si>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</si>
  <si>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</si>
  <si>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</si>
  <si>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</si>
  <si>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</si>
  <si>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</si>
  <si>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</si>
  <si>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</si>
  <si>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</si>
  <si>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</si>
  <si>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</si>
  <si>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</si>
  <si>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</si>
  <si>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</si>
  <si>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</si>
  <si>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</si>
  <si>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</si>
  <si>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</si>
  <si>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</si>
  <si>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</si>
  <si>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</si>
  <si>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</si>
  <si>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</si>
  <si>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</si>
  <si>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</si>
  <si>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</si>
  <si>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</si>
  <si>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</si>
  <si>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</si>
  <si>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</si>
  <si>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</si>
  <si>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</si>
  <si>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</si>
  <si>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</si>
  <si>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</si>
  <si>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</si>
  <si>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</si>
  <si>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</si>
  <si>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</si>
  <si>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</si>
  <si>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</si>
  <si>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</si>
  <si>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</si>
  <si>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</si>
  <si>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</si>
  <si>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</si>
  <si>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</si>
  <si>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</si>
  <si>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</si>
  <si>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</si>
  <si>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</si>
  <si>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</si>
  <si>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</si>
  <si>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</si>
  <si>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</si>
  <si>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</si>
  <si>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</si>
  <si>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</si>
  <si>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</si>
  <si>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</si>
  <si>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</si>
  <si>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</si>
  <si>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</si>
  <si>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</si>
  <si>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</si>
  <si>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</si>
  <si>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</si>
  <si>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</si>
  <si>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</si>
  <si>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</si>
  <si>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</si>
  <si>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</si>
  <si>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</si>
  <si>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</si>
  <si>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</si>
  <si>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</si>
  <si>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</si>
  <si>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</si>
  <si>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</si>
  <si>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</si>
  <si>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</si>
  <si>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</si>
  <si>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</si>
  <si>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</si>
  <si>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</si>
  <si>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</si>
  <si>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</si>
  <si>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</si>
  <si>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</si>
  <si>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</si>
  <si>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</si>
  <si>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</si>
  <si>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</si>
  <si>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</si>
  <si>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</si>
  <si>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</si>
  <si>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</si>
  <si>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</si>
  <si>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</si>
  <si>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</si>
  <si>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</si>
  <si>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</si>
  <si>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</si>
  <si>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</si>
  <si>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</si>
  <si>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</si>
  <si>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</si>
  <si>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</si>
  <si>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</si>
  <si>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</si>
  <si>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</si>
  <si>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</si>
  <si>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</si>
  <si>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</si>
  <si>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</si>
  <si>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</si>
  <si>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</si>
  <si>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</si>
  <si>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</si>
  <si>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</si>
  <si>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</si>
  <si>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</si>
  <si>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</si>
  <si>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</si>
  <si>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</si>
  <si>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</si>
  <si>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</si>
  <si>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</si>
  <si>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</si>
  <si>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</si>
  <si>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</si>
  <si>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</si>
  <si>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</si>
  <si>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</si>
  <si>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</si>
  <si>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</si>
  <si>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</si>
  <si>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</si>
  <si>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</si>
  <si>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</si>
  <si>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</si>
  <si>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</si>
  <si>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</si>
  <si>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</si>
  <si>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</si>
  <si>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</si>
  <si>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</si>
  <si>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</si>
  <si>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</si>
  <si>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</si>
  <si>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</si>
  <si>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</si>
  <si>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</si>
  <si>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</si>
  <si>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</si>
  <si>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</si>
  <si>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</si>
  <si>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</si>
  <si>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</si>
  <si>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</si>
  <si>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</si>
  <si>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</si>
  <si>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</si>
  <si>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</si>
  <si>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</si>
  <si>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</si>
  <si>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</si>
  <si>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</si>
  <si>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</si>
  <si>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</si>
  <si>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</si>
  <si>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</si>
  <si>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</si>
  <si>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</si>
  <si>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</si>
  <si>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</si>
  <si>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</si>
  <si>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</si>
  <si>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</si>
  <si>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</si>
  <si>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</si>
  <si>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</si>
  <si>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</si>
  <si>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</si>
  <si>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</si>
  <si>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</si>
  <si>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</si>
  <si>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</si>
  <si>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</si>
  <si>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</si>
  <si>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</si>
  <si>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</si>
  <si>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</si>
  <si>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</si>
  <si>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</si>
  <si>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</si>
  <si>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</si>
  <si>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</si>
  <si>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</si>
  <si>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</si>
  <si>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</si>
  <si>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</si>
  <si>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</si>
  <si>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</si>
  <si>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</si>
  <si>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</si>
  <si>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</si>
  <si>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</si>
  <si>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</si>
  <si>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</si>
  <si>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</si>
  <si>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</si>
  <si>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</si>
  <si>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</si>
  <si>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</si>
  <si>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</si>
  <si>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</si>
  <si>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</si>
  <si>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</si>
  <si>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</si>
  <si>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</si>
  <si>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</si>
  <si>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</si>
  <si>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</si>
  <si>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</si>
  <si>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</si>
  <si>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</si>
  <si>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</si>
  <si>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</si>
  <si>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</si>
  <si>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</si>
  <si>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</si>
  <si>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</si>
  <si>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</si>
  <si>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</si>
  <si>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</si>
  <si>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</si>
  <si>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</si>
  <si>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</si>
  <si>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</si>
  <si>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</si>
  <si>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</si>
  <si>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</si>
  <si>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</si>
  <si>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</si>
  <si>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</si>
  <si>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</si>
  <si>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</si>
  <si>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</si>
  <si>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</si>
  <si>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</si>
  <si>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</si>
  <si>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</si>
  <si>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</si>
  <si>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</si>
  <si>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</si>
  <si>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</si>
  <si>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</si>
  <si>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</si>
  <si>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</si>
  <si>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</si>
  <si>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</si>
  <si>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</si>
  <si>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</si>
  <si>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</si>
  <si>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</si>
  <si>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</si>
  <si>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</si>
  <si>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</si>
  <si>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</si>
  <si>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</si>
  <si>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</si>
  <si>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</si>
  <si>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</si>
  <si>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</si>
  <si>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</si>
  <si>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</si>
  <si>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</si>
  <si>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</si>
  <si>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</si>
  <si>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</si>
  <si>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</si>
  <si>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</si>
  <si>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</si>
  <si>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</si>
  <si>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</si>
  <si>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</si>
  <si>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</si>
  <si>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</si>
  <si>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</si>
  <si>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</si>
  <si>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</si>
  <si>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</si>
  <si>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</si>
  <si>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</si>
  <si>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</si>
  <si>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</si>
  <si>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</si>
  <si>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</si>
  <si>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</si>
  <si>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</si>
  <si>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</si>
  <si>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</si>
  <si>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</si>
  <si>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</si>
  <si>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</si>
  <si>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</si>
  <si>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</si>
  <si>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</si>
  <si>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</si>
  <si>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</si>
  <si>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</si>
  <si>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</si>
  <si>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</si>
  <si>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</si>
  <si>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</si>
  <si>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</si>
  <si>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</si>
  <si>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</si>
  <si>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</si>
  <si>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</si>
  <si>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</si>
  <si>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</si>
  <si>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</si>
  <si>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</si>
  <si>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</si>
  <si>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</si>
  <si>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</si>
  <si>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</si>
  <si>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</si>
  <si>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</si>
  <si>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</si>
  <si>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</si>
  <si>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</si>
  <si>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</si>
  <si>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</si>
  <si>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</si>
  <si>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</si>
  <si>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</si>
  <si>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</si>
  <si>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</si>
  <si>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</si>
  <si>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</si>
  <si>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</si>
  <si>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</si>
  <si>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</si>
  <si>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</si>
  <si>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</si>
  <si>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</si>
  <si>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</si>
  <si>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</si>
  <si>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</si>
  <si>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</si>
  <si>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</si>
  <si>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</si>
  <si>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</si>
  <si>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</si>
  <si>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</si>
  <si>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</si>
  <si>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</si>
  <si>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</si>
  <si>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</si>
  <si>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</si>
  <si>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</si>
  <si>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</si>
  <si>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</si>
  <si>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</si>
  <si>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</si>
  <si>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</si>
  <si>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</si>
  <si>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</si>
  <si>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</si>
  <si>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</si>
  <si>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</si>
  <si>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</si>
  <si>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</si>
  <si>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</si>
  <si>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</si>
  <si>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</si>
  <si>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</si>
  <si>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</si>
  <si>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</si>
  <si>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</si>
  <si>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</si>
  <si>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</si>
  <si>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</si>
  <si>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</si>
  <si>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</si>
  <si>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</si>
  <si>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</si>
  <si>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</si>
  <si>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</si>
  <si>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</si>
  <si>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</si>
  <si>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</si>
  <si>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</si>
  <si>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</si>
  <si>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</si>
  <si>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</si>
  <si>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</si>
  <si>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</si>
  <si>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</si>
  <si>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</si>
  <si>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</si>
  <si>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</si>
  <si>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</si>
  <si>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</si>
  <si>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</si>
  <si>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</si>
  <si>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</si>
  <si>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</si>
  <si>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</si>
  <si>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</si>
  <si>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</si>
  <si>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</si>
  <si>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</si>
  <si>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</si>
  <si>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</si>
  <si>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</si>
  <si>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</si>
  <si>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</si>
  <si>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</si>
  <si>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</si>
  <si>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</si>
  <si>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</si>
  <si>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</si>
  <si>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</si>
  <si>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</si>
  <si>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</si>
  <si>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</si>
  <si>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</si>
  <si>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</si>
  <si>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</si>
  <si>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</si>
  <si>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</si>
  <si>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</si>
  <si>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</si>
  <si>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</si>
  <si>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</si>
  <si>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</si>
  <si>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</si>
  <si>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</si>
  <si>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</si>
  <si>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</si>
  <si>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</si>
  <si>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</si>
  <si>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</si>
  <si>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</si>
  <si>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</si>
  <si>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</si>
  <si>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</si>
  <si>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</si>
  <si>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</si>
  <si>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</si>
  <si>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</si>
  <si>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</si>
  <si>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</si>
  <si>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</si>
  <si>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</si>
  <si>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</si>
  <si>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</si>
  <si>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</si>
  <si>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</si>
  <si>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</si>
  <si>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</si>
  <si>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</si>
  <si>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</si>
  <si>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</si>
  <si>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</si>
  <si>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</si>
  <si>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</si>
  <si>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</si>
  <si>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</si>
  <si>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</si>
  <si>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</si>
  <si>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</si>
  <si>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</si>
  <si>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</si>
  <si>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</si>
  <si>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</si>
  <si>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</si>
  <si>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</si>
  <si>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</si>
  <si>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</si>
  <si>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</si>
  <si>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</si>
  <si>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</si>
  <si>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</si>
  <si>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</si>
  <si>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</si>
  <si>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</si>
  <si>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</si>
  <si>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</si>
  <si>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</si>
  <si>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</si>
  <si>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</si>
  <si>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</si>
  <si>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</si>
  <si>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</si>
  <si>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</si>
  <si>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</si>
  <si>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</si>
  <si>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</si>
  <si>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</si>
  <si>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</si>
  <si>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</si>
  <si>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</si>
  <si>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</si>
  <si>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</si>
  <si>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</si>
  <si>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</si>
  <si>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</si>
  <si>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</si>
  <si>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</si>
  <si>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</si>
  <si>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</si>
  <si>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</si>
  <si>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</si>
  <si>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</si>
  <si>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</si>
  <si>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</si>
  <si>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</si>
  <si>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</si>
  <si>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</si>
  <si>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</si>
  <si>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</si>
  <si>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</si>
  <si>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</si>
  <si>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</si>
  <si>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</si>
  <si>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</si>
  <si>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</si>
  <si>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</si>
  <si>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</si>
  <si>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</si>
  <si>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</si>
  <si>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</si>
  <si>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</si>
  <si>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</si>
  <si>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</si>
  <si>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</si>
  <si>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</si>
  <si>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</si>
  <si>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</si>
  <si>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</si>
  <si>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</si>
  <si>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</si>
  <si>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</si>
  <si>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</si>
  <si>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</si>
  <si>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</si>
  <si>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</si>
  <si>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</si>
  <si>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</si>
  <si>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</si>
  <si>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</si>
  <si>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</si>
  <si>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</si>
  <si>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</si>
  <si>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</si>
  <si>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</si>
  <si>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</si>
  <si>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</si>
  <si>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</si>
  <si>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</si>
  <si>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</si>
  <si>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</si>
  <si>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</si>
  <si>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</si>
  <si>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</si>
  <si>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</si>
  <si>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</si>
  <si>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</si>
  <si>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</si>
  <si>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</si>
  <si>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</si>
  <si>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</si>
  <si>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</si>
  <si>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</si>
  <si>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</si>
  <si>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</si>
  <si>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</si>
  <si>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</si>
  <si>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</si>
  <si>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</si>
  <si>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</si>
  <si>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</si>
  <si>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</si>
  <si>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</si>
  <si>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</si>
  <si>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</si>
  <si>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</si>
  <si>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</si>
  <si>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</si>
  <si>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</si>
  <si>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</si>
  <si>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</si>
  <si>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</si>
  <si>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</si>
  <si>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</si>
  <si>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</si>
  <si>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</si>
  <si>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</si>
  <si>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</si>
  <si>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</si>
  <si>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</si>
  <si>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</si>
  <si>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</si>
  <si>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</si>
  <si>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</si>
  <si>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</si>
  <si>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</si>
  <si>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</si>
  <si>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</si>
  <si>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</si>
  <si>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</si>
  <si>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</si>
  <si>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</si>
  <si>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</si>
  <si>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</si>
  <si>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</si>
  <si>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</si>
  <si>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</si>
  <si>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</si>
  <si>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</si>
  <si>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</si>
  <si>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</si>
  <si>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</si>
  <si>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</si>
  <si>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</si>
  <si>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</si>
  <si>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</si>
  <si>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</si>
  <si>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</si>
  <si>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</si>
  <si>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</si>
  <si>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</si>
  <si>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</si>
  <si>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</si>
  <si>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</si>
  <si>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</si>
  <si>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</si>
  <si>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</si>
  <si>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</si>
  <si>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</si>
  <si>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</si>
  <si>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</si>
  <si>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</si>
  <si>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</si>
  <si>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</si>
  <si>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</si>
  <si>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</si>
  <si>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</si>
  <si>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</si>
  <si>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</si>
  <si>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</si>
  <si>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</si>
  <si>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</si>
  <si>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</si>
  <si>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</si>
  <si>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</si>
  <si>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</si>
  <si>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</si>
  <si>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</si>
  <si>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</si>
  <si>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</si>
  <si>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</si>
  <si>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</si>
  <si>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</si>
  <si>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</si>
  <si>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</si>
  <si>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</si>
  <si>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</si>
  <si>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</si>
  <si>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</si>
  <si>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</si>
  <si>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</si>
  <si>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</si>
  <si>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</si>
  <si>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</si>
  <si>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</si>
  <si>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</si>
  <si>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</si>
  <si>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</si>
  <si>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</si>
  <si>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</si>
  <si>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</si>
  <si>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</si>
  <si>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</si>
  <si>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</si>
  <si>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</si>
  <si>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</si>
  <si>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</si>
  <si>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</si>
  <si>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</si>
  <si>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</si>
  <si>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</si>
  <si>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</si>
  <si>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</si>
  <si>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</si>
  <si>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</si>
  <si>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</si>
  <si>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</si>
  <si>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</si>
  <si>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</si>
  <si>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</si>
  <si>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</si>
  <si>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</si>
  <si>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</si>
  <si>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</si>
  <si>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</si>
  <si>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</si>
  <si>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</si>
  <si>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</si>
  <si>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</si>
  <si>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</si>
  <si>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</si>
  <si>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</si>
  <si>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</si>
  <si>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</si>
  <si>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</si>
  <si>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</si>
  <si>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</si>
  <si>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</si>
  <si>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</si>
  <si>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</si>
  <si>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</si>
  <si>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</si>
  <si>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</si>
  <si>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</si>
  <si>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</si>
  <si>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</si>
  <si>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</si>
  <si>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</si>
  <si>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</si>
  <si>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</si>
  <si>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</si>
  <si>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</si>
  <si>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</si>
  <si>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</si>
  <si>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</si>
  <si>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</si>
  <si>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</si>
  <si>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</si>
  <si>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</si>
  <si>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</si>
  <si>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</si>
  <si>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</si>
  <si>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</si>
  <si>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</si>
  <si>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</si>
  <si>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</si>
  <si>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</si>
  <si>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</si>
  <si>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</si>
  <si>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</si>
  <si>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</si>
  <si>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</si>
  <si>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</si>
  <si>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</si>
  <si>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</si>
  <si>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</si>
  <si>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</si>
  <si>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</si>
  <si>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</si>
  <si>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</si>
  <si>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</si>
  <si>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</si>
  <si>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</si>
  <si>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</si>
  <si>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</si>
  <si>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</si>
  <si>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</si>
  <si>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</si>
  <si>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</si>
  <si>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</si>
  <si>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</si>
  <si>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</si>
  <si>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</si>
  <si>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</si>
  <si>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</si>
  <si>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</si>
  <si>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</si>
  <si>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</si>
  <si>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</si>
  <si>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</si>
  <si>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</si>
  <si>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</si>
  <si>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</si>
  <si>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</si>
  <si>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</si>
  <si>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</si>
  <si>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</si>
  <si>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</si>
  <si>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</si>
  <si>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</si>
  <si>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</si>
  <si>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</si>
  <si>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</si>
  <si>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</si>
  <si>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</si>
  <si>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</si>
  <si>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</si>
  <si>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</si>
  <si>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</si>
  <si>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</si>
  <si>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</si>
  <si>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</si>
  <si>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</si>
  <si>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</si>
  <si>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</si>
  <si>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</si>
  <si>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</si>
  <si>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</si>
  <si>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</si>
  <si>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</si>
  <si>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</si>
  <si>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</si>
  <si>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</si>
  <si>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</si>
  <si>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</si>
  <si>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</si>
  <si>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</si>
  <si>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</si>
  <si>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</si>
  <si>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</si>
  <si>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</si>
  <si>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</si>
  <si>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</si>
  <si>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</si>
  <si>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</si>
  <si>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</si>
  <si>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</si>
  <si>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</si>
  <si>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</si>
  <si>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</si>
  <si>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</si>
  <si>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</si>
  <si>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</si>
  <si>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</si>
  <si>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</si>
  <si>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</si>
  <si>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</si>
  <si>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</si>
  <si>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</si>
  <si>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</si>
  <si>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</si>
  <si>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</si>
  <si>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</si>
  <si>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</si>
  <si>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</si>
  <si>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</si>
  <si>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</si>
  <si>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</si>
  <si>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</si>
  <si>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</si>
  <si>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</si>
  <si>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</si>
  <si>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</si>
  <si>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</si>
  <si>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</si>
  <si>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</si>
  <si>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</si>
  <si>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</si>
  <si>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</si>
  <si>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</si>
  <si>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</si>
  <si>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</si>
  <si>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</si>
  <si>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</si>
  <si>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</si>
  <si>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</si>
  <si>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</si>
  <si>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</si>
  <si>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</si>
  <si>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</si>
  <si>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</si>
  <si>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</si>
  <si>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</si>
  <si>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</si>
  <si>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</si>
  <si>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</si>
  <si>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</si>
  <si>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</si>
  <si>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</si>
  <si>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</si>
  <si>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</si>
  <si>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</si>
  <si>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</si>
  <si>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</si>
  <si>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</si>
  <si>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</si>
  <si>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</si>
  <si>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</si>
  <si>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</si>
  <si>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</si>
  <si>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</si>
  <si>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</si>
  <si>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</si>
  <si>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</si>
  <si>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</si>
  <si>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</si>
  <si>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</si>
  <si>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</si>
  <si>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</si>
  <si>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</si>
  <si>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</si>
  <si>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</si>
  <si>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</si>
  <si>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</si>
  <si>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</si>
  <si>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</si>
  <si>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</si>
  <si>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</si>
  <si>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</si>
  <si>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</si>
  <si>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</si>
  <si>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</si>
  <si>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</si>
  <si>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</si>
  <si>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</si>
  <si>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</si>
  <si>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</si>
  <si>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</si>
  <si>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</si>
  <si>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</si>
  <si>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</si>
  <si>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</si>
  <si>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</si>
  <si>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</si>
  <si>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</si>
  <si>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</si>
  <si>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</si>
  <si>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</si>
  <si>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</si>
  <si>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</si>
  <si>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</si>
  <si>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</si>
  <si>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</si>
  <si>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</si>
  <si>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</si>
  <si>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</si>
  <si>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</si>
  <si>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</si>
  <si>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</si>
  <si>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</si>
  <si>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</si>
  <si>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</si>
  <si>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</si>
  <si>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</si>
  <si>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</si>
  <si>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</si>
  <si>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</si>
  <si>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</si>
  <si>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</si>
  <si>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</si>
  <si>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</si>
  <si>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</si>
  <si>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</si>
  <si>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</si>
  <si>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</si>
  <si>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</si>
  <si>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</si>
  <si>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</si>
  <si>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</si>
  <si>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</si>
  <si>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</si>
  <si>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</si>
  <si>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</si>
  <si>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</si>
  <si>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</si>
  <si>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</si>
  <si>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</si>
  <si>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</si>
  <si>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</si>
  <si>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</si>
  <si>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</si>
  <si>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</si>
  <si>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</si>
  <si>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</si>
  <si>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</si>
  <si>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</si>
  <si>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</si>
  <si>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</si>
  <si>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</si>
  <si>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</si>
  <si>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</si>
  <si>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</si>
  <si>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</si>
  <si>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</si>
  <si>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</si>
  <si>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</si>
  <si>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</si>
  <si>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</si>
  <si>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</si>
  <si>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</si>
  <si>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</si>
  <si>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</si>
  <si>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</si>
  <si>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</si>
  <si>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</si>
  <si>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</si>
  <si>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</si>
  <si>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</si>
  <si>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</si>
  <si>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</si>
  <si>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</si>
  <si>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</si>
  <si>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</si>
  <si>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</si>
  <si>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</si>
  <si>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</si>
  <si>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</si>
  <si>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</si>
  <si>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</si>
  <si>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</si>
  <si>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</si>
  <si>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</si>
  <si>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</si>
  <si>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</si>
  <si>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</si>
  <si>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</si>
  <si>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</si>
  <si>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</si>
  <si>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</si>
  <si>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</si>
  <si>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</si>
  <si>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</si>
  <si>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</si>
  <si>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</si>
  <si>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</si>
  <si>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</si>
  <si>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</si>
  <si>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</si>
  <si>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</si>
  <si>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</si>
  <si>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</si>
  <si>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</si>
  <si>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</si>
  <si>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</si>
  <si>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</si>
  <si>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</si>
  <si>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</si>
  <si>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</si>
  <si>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</si>
  <si>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</si>
  <si>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</si>
  <si>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</si>
  <si>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</si>
  <si>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</si>
  <si>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</si>
  <si>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</si>
  <si>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</si>
  <si>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</si>
  <si>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</si>
  <si>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</si>
  <si>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</si>
  <si>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</si>
  <si>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</si>
  <si>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</si>
  <si>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</si>
  <si>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</si>
  <si>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</si>
  <si>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</si>
  <si>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</si>
  <si>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</si>
  <si>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</si>
  <si>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</si>
  <si>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</si>
  <si>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</si>
  <si>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</si>
  <si>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</si>
  <si>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</si>
  <si>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</si>
  <si>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</si>
  <si>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</si>
  <si>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</si>
  <si>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</si>
  <si>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</si>
  <si>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</si>
  <si>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</si>
  <si>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</si>
  <si>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</si>
  <si>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</si>
  <si>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</si>
  <si>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</si>
  <si>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</si>
  <si>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</si>
  <si>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</si>
  <si>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</si>
  <si>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</si>
  <si>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</si>
  <si>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</si>
  <si>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</si>
  <si>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</si>
  <si>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</si>
  <si>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</si>
  <si>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</si>
  <si>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</si>
  <si>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</si>
  <si>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</si>
  <si>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</si>
  <si>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</si>
  <si>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</si>
  <si>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</si>
  <si>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</si>
  <si>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</si>
  <si>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</si>
  <si>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</si>
  <si>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</si>
  <si>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</si>
  <si>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</si>
  <si>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</si>
  <si>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</si>
  <si>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</si>
  <si>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</si>
  <si>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</si>
  <si>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</si>
  <si>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</si>
  <si>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</si>
  <si>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</si>
  <si>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</si>
  <si>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</si>
  <si>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</si>
  <si>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</si>
  <si>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</si>
  <si>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</si>
  <si>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</si>
  <si>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</si>
  <si>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</si>
  <si>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</si>
  <si>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</si>
  <si>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</si>
  <si>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</si>
  <si>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</si>
  <si>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</si>
  <si>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</si>
  <si>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</si>
  <si>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</si>
  <si>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</si>
  <si>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</si>
  <si>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</si>
  <si>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</si>
  <si>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</si>
  <si>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</si>
  <si>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</si>
  <si>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</si>
  <si>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</si>
  <si>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</si>
  <si>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</si>
  <si>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</si>
  <si>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</si>
  <si>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</si>
  <si>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</si>
  <si>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</si>
  <si>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</si>
  <si>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</si>
  <si>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</si>
  <si>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</si>
  <si>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</si>
  <si>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</si>
  <si>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</si>
  <si>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</si>
  <si>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</si>
  <si>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</si>
  <si>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</si>
  <si>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</si>
  <si>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</si>
  <si>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</si>
  <si>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</si>
  <si>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</si>
  <si>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</si>
  <si>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</si>
  <si>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</si>
  <si>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</si>
  <si>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</si>
  <si>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</si>
  <si>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</si>
  <si>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</si>
  <si>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</si>
  <si>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</si>
  <si>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</si>
  <si>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</si>
  <si>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</si>
  <si>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</si>
  <si>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</si>
  <si>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</si>
  <si>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</si>
  <si>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</si>
  <si>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</si>
  <si>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</si>
  <si>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</si>
  <si>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</si>
  <si>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</si>
  <si>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</si>
  <si>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</si>
  <si>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</si>
  <si>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</si>
  <si>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</si>
  <si>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</si>
  <si>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</si>
  <si>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</si>
  <si>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</si>
  <si>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</si>
  <si>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</si>
  <si>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</si>
  <si>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</si>
  <si>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</si>
  <si>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</si>
  <si>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</si>
  <si>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</si>
  <si>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</si>
  <si>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</si>
  <si>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</si>
  <si>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</si>
  <si>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</si>
  <si>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</si>
  <si>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</si>
  <si>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</si>
  <si>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</si>
  <si>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</si>
  <si>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</si>
  <si>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</si>
  <si>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</si>
  <si>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</si>
  <si>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</si>
  <si>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</si>
  <si>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</si>
  <si>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</si>
  <si>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</si>
  <si>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</si>
  <si>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</si>
  <si>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</si>
  <si>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</si>
  <si>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</si>
  <si>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</si>
  <si>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</si>
  <si>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</si>
  <si>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</si>
  <si>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</si>
  <si>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</si>
  <si>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</si>
  <si>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</si>
  <si>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</si>
  <si>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</si>
  <si>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</si>
  <si>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</si>
  <si>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</si>
  <si>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</si>
  <si>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</si>
  <si>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</si>
  <si>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</si>
  <si>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</si>
  <si>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</si>
  <si>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</si>
  <si>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</si>
  <si>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</si>
  <si>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</si>
  <si>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</si>
  <si>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</si>
  <si>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</si>
  <si>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</si>
  <si>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</si>
  <si>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</si>
  <si>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</si>
  <si>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</si>
  <si>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</si>
  <si>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</si>
  <si>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</si>
  <si>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</si>
  <si>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</si>
  <si>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</si>
  <si>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</si>
  <si>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</si>
  <si>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</si>
  <si>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</si>
  <si>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</si>
  <si>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</si>
  <si>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</si>
  <si>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</si>
  <si>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</si>
  <si>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</si>
  <si>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</si>
  <si>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</si>
  <si>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</si>
  <si>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</si>
  <si>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</si>
  <si>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</si>
  <si>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</si>
  <si>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</si>
  <si>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</si>
  <si>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</si>
  <si>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</si>
  <si>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</si>
  <si>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</si>
  <si>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</si>
  <si>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</si>
  <si>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</si>
  <si>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</si>
  <si>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</si>
  <si>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</si>
  <si>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</si>
  <si>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</si>
  <si>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</si>
  <si>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</si>
  <si>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</si>
  <si>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</si>
  <si>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</si>
  <si>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</si>
  <si>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</si>
  <si>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</si>
  <si>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</si>
  <si>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</si>
  <si>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</si>
  <si>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</si>
  <si>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</si>
  <si>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</si>
  <si>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</si>
  <si>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</si>
  <si>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</si>
  <si>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</si>
  <si>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</si>
  <si>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</si>
  <si>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</si>
  <si>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</si>
  <si>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</si>
  <si>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</si>
  <si>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</si>
  <si>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</si>
  <si>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</si>
  <si>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</si>
  <si>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</si>
  <si>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</si>
  <si>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</si>
  <si>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</si>
  <si>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</si>
  <si>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</si>
  <si>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</si>
  <si>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</si>
  <si>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</si>
  <si>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</si>
  <si>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</si>
  <si>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</si>
  <si>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</si>
  <si>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</si>
  <si>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</si>
  <si>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</si>
  <si>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</si>
  <si>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</si>
  <si>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</si>
  <si>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</si>
  <si>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</si>
  <si>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</si>
  <si>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</si>
  <si>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</si>
  <si>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</si>
  <si>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</si>
  <si>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</si>
  <si>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</si>
  <si>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</si>
  <si>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</si>
  <si>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</si>
  <si>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</si>
  <si>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</si>
  <si>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</si>
  <si>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</si>
  <si>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</si>
  <si>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</si>
  <si>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</si>
  <si>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</si>
  <si>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</si>
  <si>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</si>
  <si>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</si>
  <si>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</si>
  <si>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</si>
  <si>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</si>
  <si>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</si>
  <si>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</si>
  <si>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</si>
  <si>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</si>
  <si>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</si>
  <si>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</si>
  <si>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</si>
  <si>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</si>
  <si>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</si>
  <si>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</si>
  <si>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</si>
  <si>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</si>
  <si>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</si>
  <si>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</si>
  <si>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</si>
  <si>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</si>
  <si>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</si>
  <si>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</si>
  <si>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</si>
  <si>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</si>
  <si>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</si>
  <si>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</si>
  <si>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</si>
  <si>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</si>
  <si>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</si>
  <si>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</si>
  <si>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</si>
  <si>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</si>
  <si>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</si>
  <si>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</si>
  <si>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</si>
  <si>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</si>
  <si>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</si>
  <si>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</si>
  <si>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</si>
  <si>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</si>
  <si>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</si>
  <si>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</si>
  <si>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</si>
  <si>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</si>
  <si>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</si>
  <si>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</si>
  <si>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</si>
  <si>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</si>
  <si>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</si>
  <si>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</si>
  <si>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</si>
  <si>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</si>
  <si>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</si>
  <si>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</si>
  <si>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</si>
  <si>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</si>
  <si>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</si>
  <si>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</si>
  <si>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</si>
  <si>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</si>
  <si>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</si>
  <si>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</si>
  <si>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</si>
  <si>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</si>
  <si>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</si>
  <si>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</si>
  <si>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</si>
  <si>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</si>
  <si>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</si>
  <si>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</si>
  <si>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</si>
  <si>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</si>
  <si>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</si>
  <si>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</si>
  <si>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</si>
  <si>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</si>
  <si>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</si>
  <si>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</si>
  <si>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</si>
  <si>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</si>
  <si>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</si>
  <si>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</si>
  <si>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</si>
  <si>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</si>
  <si>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</si>
  <si>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</si>
  <si>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</si>
  <si>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</si>
  <si>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</si>
  <si>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</si>
  <si>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</si>
  <si>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</si>
  <si>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</si>
  <si>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</si>
  <si>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</si>
  <si>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</si>
  <si>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</si>
  <si>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</si>
  <si>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</si>
  <si>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</si>
  <si>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</si>
  <si>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</si>
  <si>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</si>
  <si>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</si>
  <si>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</si>
  <si>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</si>
  <si>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</si>
  <si>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</si>
  <si>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</si>
  <si>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</si>
  <si>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</si>
  <si>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</si>
  <si>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</si>
  <si>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</si>
  <si>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</si>
  <si>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</si>
  <si>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</si>
  <si>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</si>
  <si>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</si>
  <si>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</si>
  <si>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</si>
  <si>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</si>
  <si>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</si>
  <si>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</si>
  <si>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</si>
  <si>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</si>
  <si>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</si>
  <si>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</si>
  <si>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</si>
  <si>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</si>
  <si>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</si>
  <si>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</si>
  <si>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</si>
  <si>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</si>
  <si>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</si>
  <si>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</si>
  <si>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</si>
  <si>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</si>
  <si>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</si>
  <si>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</si>
  <si>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</si>
  <si>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</si>
  <si>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</si>
  <si>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</si>
  <si>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</si>
  <si>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</si>
  <si>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</si>
  <si>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</si>
  <si>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</si>
  <si>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</si>
  <si>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</si>
  <si>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</si>
  <si>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</si>
  <si>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</si>
  <si>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</si>
  <si>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</si>
  <si>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</si>
  <si>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</si>
  <si>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</si>
  <si>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</si>
  <si>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</si>
  <si>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</si>
  <si>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</si>
  <si>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</si>
  <si>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</si>
  <si>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</si>
  <si>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</si>
  <si>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</si>
  <si>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</si>
  <si>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</si>
  <si>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</si>
  <si>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</si>
  <si>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</si>
  <si>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</si>
  <si>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</si>
  <si>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</si>
  <si>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</si>
  <si>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</si>
  <si>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</si>
  <si>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</si>
  <si>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</si>
  <si>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</si>
  <si>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</si>
  <si>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</si>
  <si>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</si>
  <si>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</si>
  <si>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</si>
  <si>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</si>
  <si>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</si>
  <si>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</si>
  <si>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</si>
  <si>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</si>
  <si>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</si>
  <si>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</si>
  <si>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</si>
  <si>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</si>
  <si>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</si>
  <si>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</si>
  <si>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</si>
  <si>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</si>
  <si>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</si>
  <si>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</si>
  <si>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</si>
  <si>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</si>
  <si>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</si>
  <si>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</si>
  <si>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</si>
  <si>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</si>
  <si>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</si>
  <si>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</si>
  <si>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</si>
  <si>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</si>
  <si>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</si>
  <si>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</si>
  <si>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</si>
  <si>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</si>
  <si>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</si>
  <si>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</si>
  <si>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</si>
  <si>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</si>
  <si>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</si>
  <si>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</si>
  <si>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</si>
  <si>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</si>
  <si>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</si>
  <si>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</si>
  <si>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</si>
  <si>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</si>
  <si>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</si>
  <si>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</si>
  <si>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</si>
  <si>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</si>
  <si>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</si>
  <si>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</si>
  <si>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</si>
  <si>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</si>
  <si>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</si>
  <si>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</si>
  <si>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</si>
  <si>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</si>
  <si>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</si>
  <si>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</si>
  <si>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</si>
  <si>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</si>
  <si>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</si>
  <si>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</si>
  <si>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</si>
  <si>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</si>
  <si>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</si>
  <si>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</si>
  <si>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</si>
  <si>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</si>
  <si>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</si>
  <si>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</si>
  <si>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</si>
  <si>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</si>
  <si>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</si>
  <si>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</si>
  <si>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</si>
  <si>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</si>
  <si>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</si>
  <si>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</si>
  <si>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</si>
  <si>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</si>
  <si>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</si>
  <si>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</si>
  <si>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</si>
  <si>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</si>
  <si>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</si>
  <si>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</si>
  <si>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</si>
  <si>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</si>
  <si>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</si>
  <si>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</si>
  <si>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</si>
  <si>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</si>
  <si>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</si>
  <si>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</si>
  <si>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</si>
  <si>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</si>
  <si>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</si>
  <si>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</si>
  <si>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</si>
  <si>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</si>
  <si>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</si>
  <si>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</si>
  <si>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</si>
  <si>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</si>
  <si>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</si>
  <si>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</si>
  <si>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</si>
  <si>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</si>
  <si>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</si>
  <si>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</si>
  <si>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</si>
  <si>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</si>
  <si>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</si>
  <si>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</si>
  <si>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</si>
  <si>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</si>
  <si>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</si>
  <si>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</si>
  <si>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</si>
  <si>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</si>
  <si>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</si>
  <si>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</si>
  <si>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</si>
  <si>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</si>
  <si>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</si>
  <si>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</si>
  <si>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</si>
  <si>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</si>
  <si>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</si>
  <si>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</si>
  <si>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</si>
  <si>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</si>
  <si>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</si>
  <si>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</si>
  <si>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</si>
  <si>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</si>
  <si>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</si>
  <si>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</si>
  <si>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</si>
  <si>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</si>
  <si>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</si>
  <si>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</si>
  <si>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</si>
  <si>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</si>
  <si>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</si>
  <si>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</si>
  <si>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</si>
  <si>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</si>
  <si>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</si>
  <si>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</si>
  <si>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</si>
  <si>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</si>
  <si>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</si>
  <si>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</si>
  <si>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</si>
  <si>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</si>
  <si>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</si>
  <si>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</si>
  <si>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</si>
  <si>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</si>
  <si>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</si>
  <si>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</si>
  <si>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</si>
  <si>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</si>
  <si>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</si>
  <si>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</si>
  <si>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</si>
  <si>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</si>
  <si>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</si>
  <si>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</si>
  <si>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</si>
  <si>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</si>
  <si>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</si>
  <si>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</si>
  <si>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</si>
  <si>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</si>
  <si>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</si>
  <si>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</si>
  <si>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</si>
  <si>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</si>
  <si>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</si>
  <si>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</si>
  <si>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</si>
  <si>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</si>
  <si>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</si>
  <si>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</si>
  <si>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</si>
  <si>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</si>
  <si>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</si>
  <si>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</si>
  <si>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</si>
  <si>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</si>
  <si>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</si>
  <si>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</si>
  <si>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</si>
  <si>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</si>
  <si>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</si>
  <si>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</si>
  <si>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</si>
  <si>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</si>
  <si>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</si>
  <si>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</si>
  <si>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</si>
  <si>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</si>
  <si>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</si>
  <si>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</si>
  <si>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</si>
  <si>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</si>
  <si>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</si>
  <si>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</si>
  <si>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</si>
  <si>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</si>
  <si>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</si>
  <si>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</si>
  <si>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</si>
  <si>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</si>
  <si>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</si>
  <si>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</si>
  <si>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</si>
  <si>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</si>
  <si>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</si>
  <si>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</si>
  <si>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</si>
  <si>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</si>
  <si>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</si>
  <si>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</si>
  <si>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</si>
  <si>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</si>
  <si>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</si>
  <si>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</si>
  <si>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</si>
  <si>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</si>
  <si>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</si>
  <si>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</si>
  <si>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</si>
  <si>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</si>
  <si>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</si>
  <si>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</si>
  <si>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</si>
  <si>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</si>
  <si>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</si>
  <si>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</si>
  <si>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</si>
  <si>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</si>
  <si>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</si>
  <si>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</si>
  <si>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</si>
  <si>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</si>
  <si>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</si>
  <si>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</si>
  <si>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</si>
  <si>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</si>
  <si>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</si>
  <si>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</si>
  <si>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</si>
  <si>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</si>
  <si>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</si>
  <si>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</si>
  <si>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</si>
  <si>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</si>
  <si>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</si>
  <si>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</si>
  <si>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</si>
  <si>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</si>
  <si>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</si>
  <si>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</si>
  <si>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</si>
  <si>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</si>
  <si>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</si>
  <si>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</si>
  <si>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</si>
  <si>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</si>
  <si>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</si>
  <si>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</si>
  <si>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</si>
  <si>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</si>
  <si>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</si>
  <si>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</si>
  <si>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</si>
  <si>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</si>
  <si>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</si>
  <si>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</si>
  <si>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</si>
  <si>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</si>
  <si>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</si>
  <si>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</si>
  <si>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</si>
  <si>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</si>
  <si>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</si>
  <si>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</si>
  <si>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</si>
  <si>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</si>
  <si>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</si>
  <si>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</si>
  <si>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</si>
  <si>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</si>
  <si>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</si>
  <si>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</si>
  <si>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</si>
  <si>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</si>
  <si>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</si>
  <si>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</si>
  <si>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</si>
  <si>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</si>
  <si>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</si>
  <si>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</si>
  <si>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</si>
  <si>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</si>
  <si>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</si>
  <si>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</si>
  <si>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</si>
  <si>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</si>
  <si>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</si>
  <si>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</si>
  <si>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</si>
  <si>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</si>
  <si>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</si>
  <si>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</si>
  <si>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</si>
  <si>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</si>
  <si>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</si>
  <si>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</si>
  <si>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</si>
  <si>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</si>
  <si>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</si>
  <si>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</si>
  <si>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</si>
  <si>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</si>
  <si>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</si>
  <si>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</si>
  <si>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</si>
  <si>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</si>
  <si>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</si>
  <si>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</si>
  <si>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</si>
  <si>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</si>
  <si>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</si>
  <si>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</si>
  <si>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</si>
  <si>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</si>
  <si>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</si>
  <si>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</si>
  <si>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</si>
  <si>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</si>
  <si>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</si>
  <si>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</si>
  <si>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</si>
  <si>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</si>
  <si>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</si>
  <si>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</si>
  <si>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</si>
  <si>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</si>
  <si>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</si>
  <si>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</si>
  <si>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</si>
  <si>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</si>
  <si>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</si>
  <si>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</si>
  <si>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</si>
  <si>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</si>
  <si>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</si>
  <si>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</si>
  <si>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</si>
  <si>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</si>
  <si>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</si>
  <si>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</si>
  <si>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</si>
  <si>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</si>
  <si>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</si>
  <si>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</si>
  <si>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</si>
  <si>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</si>
  <si>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</si>
  <si>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</si>
  <si>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</si>
  <si>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</si>
  <si>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</si>
  <si>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</si>
  <si>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</si>
  <si>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</si>
  <si>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</si>
  <si>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</si>
  <si>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</si>
  <si>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</si>
  <si>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</si>
  <si>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</si>
  <si>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</si>
  <si>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</si>
  <si>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</si>
  <si>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</si>
  <si>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</si>
  <si>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</si>
  <si>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</si>
  <si>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</si>
  <si>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</si>
  <si>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</si>
  <si>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</si>
  <si>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</si>
  <si>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</si>
  <si>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</si>
  <si>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</si>
  <si>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</si>
  <si>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</si>
  <si>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</si>
  <si>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</si>
  <si>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</si>
  <si>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</si>
  <si>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</si>
  <si>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</si>
  <si>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</si>
  <si>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</si>
  <si>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</si>
  <si>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</si>
  <si>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</si>
  <si>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</si>
  <si>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</si>
  <si>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</si>
  <si>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</si>
  <si>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</si>
  <si>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</si>
  <si>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</si>
  <si>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</si>
  <si>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</si>
  <si>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</si>
  <si>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</si>
  <si>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</si>
  <si>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</si>
  <si>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</si>
  <si>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</si>
  <si>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</si>
  <si>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</si>
  <si>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</si>
  <si>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</si>
  <si>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</si>
  <si>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</si>
  <si>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</si>
  <si>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</si>
  <si>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</si>
  <si>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</si>
  <si>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</si>
  <si>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</si>
  <si>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</si>
  <si>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</si>
  <si>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</si>
  <si>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</si>
  <si>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</si>
  <si>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</si>
  <si>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</si>
  <si>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</si>
  <si>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</si>
  <si>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</si>
  <si>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</si>
  <si>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</si>
  <si>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</si>
  <si>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</si>
  <si>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</si>
  <si>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</si>
  <si>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</si>
  <si>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</si>
  <si>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</si>
  <si>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</si>
  <si>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</si>
  <si>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</si>
  <si>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</si>
  <si>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</si>
  <si>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</si>
  <si>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</si>
  <si>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</si>
  <si>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</si>
  <si>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</si>
  <si>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</si>
  <si>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</si>
  <si>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</si>
  <si>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</si>
  <si>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</si>
  <si>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</si>
  <si>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</si>
  <si>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</si>
  <si>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</si>
  <si>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</si>
  <si>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</si>
  <si>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</si>
  <si>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</si>
  <si>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</si>
  <si>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</si>
  <si>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</si>
  <si>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</si>
  <si>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</si>
  <si>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</si>
  <si>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</si>
  <si>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</si>
  <si>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</si>
  <si>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</si>
  <si>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</si>
  <si>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</si>
  <si>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</si>
  <si>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</si>
  <si>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</si>
  <si>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</si>
  <si>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</si>
  <si>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</si>
  <si>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</si>
  <si>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</si>
  <si>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</si>
  <si>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</si>
  <si>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</si>
  <si>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</si>
  <si>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</si>
  <si>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</si>
  <si>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</si>
  <si>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</si>
  <si>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</si>
  <si>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</si>
  <si>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</si>
  <si>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</si>
  <si>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</si>
  <si>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</si>
  <si>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</si>
  <si>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</si>
  <si>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</si>
  <si>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</si>
  <si>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</si>
  <si>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</si>
  <si>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</si>
  <si>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</si>
  <si>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</si>
  <si>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</si>
  <si>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</si>
  <si>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</si>
  <si>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</si>
  <si>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</si>
  <si>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</si>
  <si>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</si>
  <si>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</si>
  <si>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</si>
  <si>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</si>
  <si>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</si>
  <si>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</si>
  <si>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</si>
  <si>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</si>
  <si>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</si>
  <si>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</si>
  <si>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</si>
  <si>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</si>
  <si>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</si>
  <si>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</si>
  <si>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</si>
  <si>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</si>
  <si>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</si>
  <si>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</si>
  <si>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</si>
  <si>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</si>
  <si>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</si>
  <si>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</si>
  <si>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</si>
  <si>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</si>
  <si>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</si>
  <si>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</si>
  <si>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</si>
  <si>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</si>
  <si>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</si>
  <si>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</si>
  <si>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</si>
  <si>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</si>
  <si>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</si>
  <si>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</si>
  <si>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</si>
  <si>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</si>
  <si>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</si>
  <si>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</si>
  <si>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</si>
  <si>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</si>
  <si>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</si>
  <si>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</si>
  <si>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</si>
  <si>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</si>
  <si>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</si>
  <si>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</si>
  <si>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</si>
  <si>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</si>
  <si>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</si>
  <si>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</si>
  <si>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</si>
  <si>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</si>
  <si>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</si>
  <si>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</si>
  <si>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</si>
  <si>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</si>
  <si>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</si>
  <si>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</si>
  <si>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</si>
  <si>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</si>
  <si>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</si>
  <si>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</si>
  <si>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</si>
  <si>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</si>
  <si>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</si>
  <si>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</si>
  <si>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</si>
  <si>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</si>
  <si>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</si>
  <si>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</si>
  <si>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</si>
  <si>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</si>
  <si>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</si>
  <si>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</si>
  <si>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</si>
  <si>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</si>
  <si>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</si>
  <si>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</si>
  <si>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</si>
  <si>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</si>
  <si>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</si>
  <si>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</si>
  <si>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</si>
  <si>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</si>
  <si>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</si>
  <si>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</si>
  <si>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</si>
  <si>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</si>
  <si>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</si>
  <si>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</si>
  <si>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</si>
  <si>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</si>
  <si>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</si>
  <si>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</si>
  <si>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</si>
  <si>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</si>
  <si>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</si>
  <si>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</si>
  <si>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</si>
  <si>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</si>
  <si>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</si>
  <si>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</si>
  <si>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</si>
  <si>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</si>
  <si>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</si>
  <si>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</si>
  <si>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</si>
  <si>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</si>
  <si>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</si>
  <si>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</si>
  <si>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</si>
  <si>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</si>
  <si>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</si>
  <si>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</si>
  <si>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</si>
  <si>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</si>
  <si>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</si>
  <si>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</si>
  <si>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</si>
  <si>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</si>
  <si>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</si>
  <si>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</si>
  <si>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</si>
  <si>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</si>
  <si>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</si>
  <si>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</si>
  <si>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</si>
  <si>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</si>
  <si>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</si>
  <si>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</si>
  <si>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</si>
  <si>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</si>
  <si>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</si>
  <si>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</si>
  <si>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</si>
  <si>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</si>
  <si>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</si>
  <si>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</si>
  <si>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</si>
  <si>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</si>
  <si>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</si>
  <si>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</si>
  <si>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</si>
  <si>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</si>
  <si>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</si>
  <si>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</si>
  <si>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</si>
  <si>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</si>
  <si>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</si>
  <si>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</si>
  <si>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</si>
  <si>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</si>
  <si>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</si>
  <si>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</si>
  <si>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</si>
  <si>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</si>
  <si>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</si>
  <si>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</si>
  <si>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</si>
  <si>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</si>
  <si>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</si>
  <si>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</si>
  <si>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</si>
  <si>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</si>
  <si>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</si>
  <si>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</si>
  <si>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</si>
  <si>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</si>
  <si>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</si>
  <si>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</si>
  <si>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</si>
  <si>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</si>
  <si>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</si>
  <si>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</si>
  <si>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</si>
  <si>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</si>
  <si>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</si>
  <si>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</si>
  <si>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</si>
  <si>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</si>
  <si>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</si>
  <si>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</si>
  <si>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</si>
  <si>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</si>
  <si>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</si>
  <si>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</si>
  <si>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</si>
  <si>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</si>
  <si>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</si>
  <si>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</si>
  <si>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</si>
  <si>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</si>
  <si>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</si>
  <si>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</si>
  <si>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</si>
  <si>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</si>
  <si>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</si>
  <si>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</si>
  <si>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</si>
  <si>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</si>
  <si>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</si>
  <si>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</si>
  <si>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</si>
  <si>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</si>
  <si>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</si>
  <si>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</si>
  <si>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</si>
  <si>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</si>
  <si>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</si>
  <si>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</si>
  <si>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</si>
  <si>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</si>
  <si>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</si>
  <si>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</si>
  <si>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</si>
  <si>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</si>
  <si>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</si>
  <si>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</si>
  <si>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</si>
  <si>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</si>
  <si>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</si>
  <si>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</si>
  <si>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</si>
  <si>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</si>
  <si>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</si>
  <si>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</si>
  <si>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</si>
  <si>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</si>
  <si>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</si>
  <si>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</si>
  <si>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</si>
  <si>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</si>
  <si>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</si>
  <si>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</si>
  <si>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</si>
  <si>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</si>
  <si>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</si>
  <si>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</si>
  <si>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</si>
  <si>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</si>
  <si>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</si>
  <si>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</si>
  <si>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</si>
  <si>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</si>
  <si>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</si>
  <si>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</si>
  <si>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</si>
  <si>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</si>
  <si>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</si>
  <si>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</si>
  <si>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</si>
  <si>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</si>
  <si>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</si>
  <si>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</si>
  <si>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</si>
  <si>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</si>
  <si>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</si>
  <si>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</si>
  <si>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</si>
  <si>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</si>
  <si>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</si>
  <si>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</si>
  <si>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</si>
  <si>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</si>
  <si>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</si>
  <si>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</si>
  <si>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</si>
  <si>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</si>
  <si>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</si>
  <si>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</si>
  <si>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</si>
  <si>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</si>
  <si>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</si>
  <si>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</si>
  <si>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</si>
  <si>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</si>
  <si>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</si>
  <si>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</si>
  <si>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</si>
  <si>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</si>
  <si>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</si>
  <si>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</si>
  <si>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</si>
  <si>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</si>
  <si>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</si>
  <si>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</si>
  <si>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</si>
  <si>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</si>
  <si>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</si>
  <si>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</si>
  <si>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</si>
  <si>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</si>
  <si>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</si>
  <si>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</si>
  <si>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</si>
  <si>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</si>
  <si>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</si>
  <si>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</si>
  <si>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</si>
  <si>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</si>
  <si>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</si>
  <si>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</si>
  <si>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</si>
  <si>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</si>
  <si>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</si>
  <si>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</si>
  <si>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</si>
  <si>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</si>
  <si>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</si>
  <si>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</si>
  <si>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</si>
  <si>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</si>
  <si>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</si>
  <si>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</si>
  <si>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</si>
  <si>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</si>
  <si>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</si>
  <si>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</si>
  <si>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</si>
  <si>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</si>
  <si>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</si>
  <si>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</si>
  <si>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</si>
  <si>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</si>
  <si>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</si>
  <si>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</si>
  <si>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</si>
  <si>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</si>
  <si>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</si>
  <si>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</si>
  <si>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</si>
  <si>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</si>
  <si>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</si>
  <si>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</si>
  <si>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</si>
  <si>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</si>
  <si>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</si>
  <si>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</si>
  <si>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</si>
  <si>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</si>
  <si>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</si>
  <si>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</si>
  <si>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</si>
  <si>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</si>
  <si>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</si>
  <si>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</si>
  <si>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</si>
  <si>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</si>
  <si>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</si>
  <si>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</si>
  <si>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</si>
  <si>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</si>
  <si>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</si>
  <si>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</si>
  <si>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</si>
  <si>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</si>
  <si>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</si>
  <si>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</si>
  <si>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</si>
  <si>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</si>
  <si>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</si>
  <si>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</si>
  <si>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</si>
  <si>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</si>
  <si>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</si>
  <si>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</si>
  <si>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</si>
  <si>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</si>
  <si>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</si>
  <si>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</si>
  <si>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</si>
  <si>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</si>
  <si>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</si>
  <si>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</si>
  <si>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</si>
  <si>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</si>
  <si>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</si>
  <si>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</si>
  <si>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</si>
  <si>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</si>
  <si>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</si>
  <si>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</si>
  <si>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</si>
  <si>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</si>
  <si>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</si>
  <si>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</si>
  <si>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</si>
  <si>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</si>
  <si>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</si>
  <si>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</si>
  <si>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</si>
  <si>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</si>
  <si>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</si>
  <si>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</si>
  <si>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</si>
  <si>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</si>
  <si>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</si>
  <si>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</si>
  <si>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</si>
  <si>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</si>
  <si>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</si>
  <si>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</si>
  <si>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</si>
  <si>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</si>
  <si>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</si>
  <si>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</si>
  <si>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</si>
  <si>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</si>
  <si>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</si>
  <si>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</si>
  <si>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</si>
  <si>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</si>
  <si>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</si>
  <si>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</si>
  <si>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</si>
  <si>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</si>
  <si>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</si>
  <si>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</si>
  <si>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</si>
  <si>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</si>
  <si>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</si>
  <si>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</si>
  <si>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</si>
  <si>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</si>
  <si>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</si>
  <si>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</si>
  <si>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</si>
  <si>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</si>
  <si>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</si>
  <si>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</si>
  <si>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</si>
  <si>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</si>
  <si>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</si>
  <si>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</si>
  <si>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</si>
  <si>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</si>
  <si>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</si>
  <si>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</si>
  <si>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</si>
  <si>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</si>
  <si>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</si>
  <si>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</si>
  <si>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</si>
  <si>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</si>
  <si>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</si>
  <si>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</si>
  <si>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</si>
  <si>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</si>
  <si>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</si>
  <si>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</si>
  <si>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</si>
  <si>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</si>
  <si>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</si>
  <si>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</si>
  <si>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</si>
  <si>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</si>
  <si>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</si>
  <si>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</si>
  <si>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</si>
  <si>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</si>
  <si>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</si>
  <si>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</si>
  <si>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</si>
  <si>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</si>
  <si>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</si>
  <si>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</si>
  <si>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</si>
  <si>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</si>
  <si>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</si>
  <si>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</si>
  <si>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</si>
  <si>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</si>
  <si>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</si>
  <si>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</si>
  <si>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</si>
  <si>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</si>
  <si>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</si>
  <si>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</si>
  <si>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</si>
  <si>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</si>
  <si>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</si>
  <si>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</si>
  <si>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</si>
  <si>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</si>
  <si>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</si>
  <si>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</si>
  <si>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</si>
  <si>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</si>
  <si>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</si>
  <si>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</si>
  <si>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</si>
  <si>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</si>
  <si>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</si>
  <si>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</si>
  <si>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</si>
  <si>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</si>
  <si>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</si>
  <si>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</si>
  <si>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</si>
  <si>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</si>
  <si>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</si>
  <si>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</si>
  <si>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</si>
  <si>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</si>
  <si>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</si>
  <si>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</si>
  <si>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</si>
  <si>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</si>
  <si>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</si>
  <si>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</si>
  <si>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</si>
  <si>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</si>
  <si>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</si>
  <si>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</si>
  <si>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</si>
  <si>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</si>
  <si>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</si>
  <si>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</si>
  <si>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</si>
  <si>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</si>
  <si>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</si>
  <si>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</si>
  <si>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</si>
  <si>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</si>
  <si>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</si>
  <si>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</si>
  <si>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</si>
  <si>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</si>
  <si>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</si>
  <si>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</si>
  <si>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</si>
  <si>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</si>
  <si>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</si>
  <si>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</si>
  <si>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</si>
  <si>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</si>
  <si>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</si>
  <si>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</si>
  <si>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</si>
  <si>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</si>
  <si>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</si>
  <si>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</si>
  <si>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</si>
  <si>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</si>
  <si>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</si>
  <si>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</si>
  <si>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</si>
  <si>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</si>
  <si>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</si>
  <si>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</si>
  <si>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</si>
  <si>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</si>
  <si>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</si>
  <si>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</si>
  <si>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</si>
  <si>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</si>
  <si>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</si>
  <si>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</si>
  <si>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</si>
  <si>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</si>
  <si>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</si>
  <si>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</si>
  <si>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</si>
  <si>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</si>
  <si>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</si>
  <si>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</si>
  <si>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</si>
  <si>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</si>
  <si>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</si>
  <si>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</si>
  <si>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</si>
  <si>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</si>
  <si>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</si>
  <si>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</si>
  <si>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</si>
  <si>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</si>
  <si>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</si>
  <si>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</si>
  <si>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</si>
  <si>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</si>
  <si>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</si>
  <si>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</si>
  <si>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</si>
  <si>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</si>
  <si>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</si>
  <si>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</si>
  <si>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</si>
  <si>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</si>
  <si>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</si>
  <si>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</si>
  <si>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</si>
  <si>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</si>
  <si>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</si>
  <si>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</si>
  <si>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</si>
  <si>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</si>
  <si>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</si>
  <si>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</si>
  <si>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</si>
  <si>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</si>
  <si>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</si>
  <si>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</si>
  <si>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</si>
  <si>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</si>
  <si>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</si>
  <si>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</si>
  <si>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</si>
  <si>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</si>
  <si>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</si>
  <si>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</si>
  <si>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</si>
  <si>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</si>
  <si>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</si>
  <si>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</si>
  <si>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</si>
  <si>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</si>
  <si>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</si>
  <si>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</si>
  <si>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</si>
  <si>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</si>
  <si>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</si>
  <si>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</si>
  <si>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</si>
  <si>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</si>
  <si>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</si>
  <si>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</si>
  <si>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</si>
  <si>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</si>
  <si>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</si>
  <si>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</si>
  <si>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</si>
  <si>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</si>
  <si>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</si>
  <si>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</si>
  <si>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</si>
  <si>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</si>
  <si>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</si>
  <si>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</si>
  <si>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</si>
  <si>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</si>
  <si>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</si>
  <si>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</si>
  <si>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</si>
  <si>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</si>
  <si>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</si>
  <si>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</si>
  <si>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</si>
  <si>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</si>
  <si>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</si>
  <si>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</si>
  <si>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</si>
  <si>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</si>
  <si>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</si>
  <si>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</si>
  <si>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</si>
  <si>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</si>
  <si>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</si>
  <si>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</si>
  <si>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</si>
  <si>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</si>
  <si>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</si>
  <si>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</si>
  <si>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</si>
  <si>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</si>
  <si>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</si>
  <si>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</si>
  <si>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</si>
  <si>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</si>
  <si>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</si>
  <si>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</si>
  <si>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</si>
  <si>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</si>
  <si>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</si>
  <si>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</si>
  <si>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</si>
  <si>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</si>
  <si>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</si>
  <si>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</si>
  <si>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</si>
  <si>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</si>
  <si>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</si>
  <si>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</si>
  <si>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</si>
  <si>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</si>
  <si>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</si>
  <si>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</si>
  <si>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</si>
  <si>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</si>
  <si>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</si>
  <si>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</si>
  <si>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</si>
  <si>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</si>
  <si>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</si>
  <si>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</si>
  <si>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</si>
  <si>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</si>
  <si>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</si>
  <si>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</si>
  <si>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</si>
  <si>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</si>
  <si>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</si>
  <si>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</si>
  <si>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</si>
  <si>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</si>
  <si>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</si>
  <si>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</si>
  <si>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</si>
  <si>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</si>
  <si>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</si>
  <si>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</si>
  <si>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</si>
  <si>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</si>
  <si>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</si>
  <si>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</si>
  <si>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</si>
  <si>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</si>
  <si>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</si>
  <si>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</si>
  <si>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</si>
  <si>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</si>
  <si>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</si>
  <si>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</si>
  <si>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</si>
  <si>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</si>
  <si>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</si>
  <si>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</si>
  <si>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</si>
  <si>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</si>
  <si>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</si>
  <si>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</si>
  <si>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</si>
  <si>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</si>
  <si>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</si>
  <si>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</si>
  <si>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</si>
  <si>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</si>
  <si>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</si>
  <si>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</si>
  <si>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</si>
  <si>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</si>
  <si>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</si>
  <si>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</si>
  <si>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</si>
  <si>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</si>
  <si>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</si>
  <si>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</si>
  <si>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</si>
  <si>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</si>
  <si>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</si>
  <si>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</si>
  <si>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</si>
  <si>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</si>
  <si>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</si>
  <si>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</si>
  <si>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</si>
  <si>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</si>
  <si>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</si>
  <si>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</si>
  <si>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</si>
  <si>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</si>
  <si>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</si>
  <si>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</si>
  <si>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</si>
  <si>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</si>
  <si>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</si>
  <si>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</si>
  <si>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</si>
  <si>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</si>
  <si>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</si>
  <si>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</si>
  <si>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</si>
  <si>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</si>
  <si>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</si>
  <si>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</si>
  <si>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</si>
  <si>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</si>
  <si>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</si>
  <si>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</si>
  <si>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</si>
  <si>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</si>
  <si>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</si>
  <si>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</si>
  <si>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</si>
  <si>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</si>
  <si>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</si>
  <si>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</si>
  <si>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</si>
  <si>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</si>
  <si>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</si>
  <si>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</si>
  <si>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</si>
  <si>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</si>
  <si>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</si>
  <si>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</si>
  <si>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</si>
  <si>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</si>
  <si>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</si>
  <si>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</si>
  <si>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</si>
  <si>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</si>
  <si>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</si>
  <si>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</si>
  <si>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</si>
  <si>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</si>
  <si>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</si>
  <si>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</si>
  <si>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</si>
  <si>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</si>
  <si>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</si>
  <si>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</si>
  <si>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</si>
  <si>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</si>
  <si>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</si>
  <si>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</si>
  <si>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</si>
  <si>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</si>
  <si>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</si>
  <si>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</si>
  <si>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</si>
  <si>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</si>
  <si>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</si>
  <si>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</si>
  <si>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</si>
  <si>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</si>
  <si>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</si>
  <si>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</si>
  <si>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</si>
  <si>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</si>
  <si>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</si>
  <si>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</si>
  <si>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</si>
  <si>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</si>
  <si>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</si>
  <si>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</si>
  <si>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</si>
  <si>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</si>
  <si>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</si>
  <si>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</si>
  <si>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</si>
  <si>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</si>
  <si>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</si>
  <si>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</si>
  <si>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</si>
  <si>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</si>
  <si>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</si>
  <si>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</si>
  <si>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</si>
  <si>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</si>
  <si>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</si>
  <si>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</si>
  <si>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</si>
  <si>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</si>
  <si>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</si>
  <si>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</si>
  <si>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</si>
  <si>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</si>
  <si>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</si>
  <si>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</si>
  <si>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</si>
  <si>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</si>
  <si>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</si>
  <si>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</si>
  <si>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</si>
  <si>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</si>
  <si>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</si>
  <si>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</si>
  <si>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</si>
  <si>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</si>
  <si>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</si>
  <si>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</si>
  <si>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</si>
  <si>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</si>
  <si>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</si>
  <si>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</si>
  <si>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</si>
  <si>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</si>
  <si>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</si>
  <si>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</si>
  <si>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</si>
  <si>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</si>
  <si>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</si>
  <si>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</si>
  <si>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</si>
  <si>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</si>
  <si>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</si>
  <si>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</si>
  <si>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</si>
  <si>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</si>
  <si>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</si>
  <si>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</si>
  <si>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</si>
  <si>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</si>
  <si>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</si>
  <si>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</si>
  <si>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</si>
  <si>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</si>
  <si>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</si>
  <si>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</si>
  <si>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</si>
  <si>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</si>
  <si>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</si>
  <si>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</si>
  <si>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</si>
  <si>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</si>
  <si>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</si>
  <si>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</si>
  <si>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</si>
  <si>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</si>
  <si>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</si>
  <si>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</si>
  <si>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</si>
  <si>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</si>
  <si>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</si>
  <si>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</si>
  <si>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</si>
  <si>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</si>
  <si>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</si>
  <si>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</si>
  <si>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</si>
  <si>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</si>
  <si>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</si>
  <si>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</si>
  <si>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</si>
  <si>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</si>
  <si>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</si>
  <si>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</si>
  <si>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</si>
  <si>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</si>
  <si>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</si>
  <si>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</si>
  <si>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</si>
  <si>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</si>
  <si>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</si>
  <si>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</si>
  <si>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</si>
  <si>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</si>
  <si>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</si>
  <si>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</si>
  <si>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</si>
  <si>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</si>
  <si>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</si>
  <si>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</si>
  <si>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</si>
  <si>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</si>
  <si>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</si>
  <si>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</si>
  <si>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</si>
  <si>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</si>
  <si>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</si>
  <si>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</si>
  <si>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</si>
  <si>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</si>
  <si>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</si>
  <si>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</si>
  <si>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</si>
  <si>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</si>
  <si>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</si>
  <si>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</si>
  <si>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</si>
  <si>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</si>
  <si>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</si>
  <si>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</si>
  <si>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</si>
  <si>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</si>
  <si>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</si>
  <si>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</si>
  <si>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</si>
  <si>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</si>
  <si>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</si>
  <si>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</si>
  <si>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</si>
  <si>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</si>
  <si>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</si>
  <si>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</si>
  <si>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</si>
  <si>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</si>
  <si>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</si>
  <si>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</si>
  <si>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</si>
  <si>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</si>
  <si>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</si>
  <si>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</si>
  <si>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</si>
  <si>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</si>
  <si>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</si>
  <si>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</si>
  <si>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</si>
  <si>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</si>
  <si>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</si>
  <si>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</si>
  <si>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</si>
  <si>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</si>
  <si>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</si>
  <si>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</si>
  <si>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</si>
  <si>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</si>
  <si>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</si>
  <si>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</si>
  <si>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</si>
  <si>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</si>
  <si>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</si>
  <si>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</si>
  <si>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</si>
  <si>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</si>
  <si>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</si>
  <si>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</si>
  <si>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</si>
  <si>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</si>
  <si>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</si>
  <si>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</si>
  <si>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</si>
  <si>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</si>
  <si>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</si>
  <si>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</si>
  <si>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</si>
  <si>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</si>
  <si>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</si>
  <si>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</si>
  <si>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</si>
  <si>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</si>
  <si>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</si>
  <si>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</si>
  <si>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</si>
  <si>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</si>
  <si>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</si>
  <si>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</si>
  <si>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</si>
  <si>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</si>
  <si>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</si>
  <si>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</si>
  <si>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</si>
  <si>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</si>
  <si>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</si>
  <si>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</si>
  <si>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</si>
  <si>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</si>
  <si>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</si>
  <si>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</si>
  <si>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</si>
  <si>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</si>
  <si>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</si>
  <si>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</si>
  <si>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</si>
  <si>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</si>
  <si>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</si>
  <si>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</si>
  <si>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</si>
  <si>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</si>
  <si>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</si>
  <si>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</si>
  <si>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</si>
  <si>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</si>
  <si>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</si>
  <si>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</si>
  <si>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</si>
  <si>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</si>
  <si>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</si>
  <si>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</si>
  <si>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</si>
  <si>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</si>
  <si>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</si>
  <si>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</si>
  <si>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</si>
  <si>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</si>
  <si>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</si>
  <si>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</si>
  <si>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</si>
  <si>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</si>
  <si>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</si>
  <si>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</si>
  <si>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</si>
  <si>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</si>
  <si>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</si>
  <si>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</si>
  <si>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</si>
  <si>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</si>
  <si>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</si>
  <si>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</si>
  <si>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</si>
  <si>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</si>
  <si>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</si>
  <si>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</si>
  <si>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</si>
  <si>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</si>
  <si>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</si>
  <si>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</si>
  <si>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</si>
  <si>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</si>
  <si>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</si>
  <si>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</si>
  <si>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</si>
  <si>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</si>
  <si>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</si>
  <si>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</si>
  <si>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</si>
  <si>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</si>
  <si>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</si>
  <si>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</si>
  <si>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</si>
  <si>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</si>
  <si>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</si>
  <si>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</si>
  <si>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</si>
  <si>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</si>
  <si>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</si>
  <si>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</si>
  <si>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</si>
  <si>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</si>
  <si>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</si>
  <si>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</si>
  <si>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</si>
  <si>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</si>
  <si>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</si>
  <si>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</si>
  <si>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</si>
  <si>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</si>
  <si>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</si>
  <si>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</si>
  <si>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</si>
  <si>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</si>
  <si>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</si>
  <si>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</si>
  <si>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</si>
  <si>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</si>
  <si>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</si>
  <si>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</si>
  <si>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</si>
  <si>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</si>
  <si>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</si>
  <si>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</si>
  <si>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</si>
  <si>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</si>
  <si>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</si>
  <si>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</si>
  <si>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</si>
  <si>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</si>
  <si>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</si>
  <si>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</si>
  <si>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</si>
  <si>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</si>
  <si>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</si>
  <si>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</si>
  <si>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</si>
  <si>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</si>
  <si>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</si>
  <si>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</si>
  <si>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</si>
  <si>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</si>
  <si>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</si>
  <si>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</si>
  <si>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</si>
  <si>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</si>
  <si>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</si>
  <si>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</si>
  <si>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</si>
  <si>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</si>
  <si>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</si>
  <si>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</si>
  <si>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</si>
  <si>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</si>
  <si>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</si>
  <si>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</si>
  <si>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</si>
  <si>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</si>
  <si>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</si>
  <si>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</si>
  <si>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</si>
  <si>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</si>
  <si>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</si>
  <si>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</si>
  <si>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</si>
  <si>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</si>
  <si>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</si>
  <si>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</si>
  <si>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</si>
  <si>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</si>
  <si>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</si>
  <si>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</si>
  <si>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</si>
  <si>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</si>
  <si>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</si>
  <si>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</si>
  <si>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</si>
  <si>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</si>
  <si>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</si>
  <si>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</si>
  <si>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</si>
  <si>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</si>
  <si>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</si>
  <si>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</si>
  <si>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</si>
  <si>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</si>
  <si>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</si>
  <si>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</si>
  <si>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</si>
  <si>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</si>
  <si>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</si>
  <si>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</si>
  <si>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</si>
  <si>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</si>
  <si>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</si>
  <si>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</si>
  <si>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</si>
  <si>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</si>
  <si>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</si>
  <si>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</si>
  <si>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</si>
  <si>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</si>
  <si>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</si>
  <si>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</si>
  <si>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</si>
  <si>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</si>
  <si>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</si>
  <si>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</si>
  <si>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</si>
  <si>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</si>
  <si>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</si>
  <si>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</si>
  <si>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</si>
  <si>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</si>
  <si>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</si>
  <si>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</si>
  <si>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</si>
  <si>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</si>
  <si>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</si>
  <si>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</si>
  <si>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</si>
  <si>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</si>
  <si>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</si>
  <si>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</si>
  <si>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</si>
  <si>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</si>
  <si>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</si>
  <si>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</si>
  <si>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</si>
  <si>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</si>
  <si>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</si>
  <si>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</si>
  <si>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</si>
  <si>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</si>
  <si>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</si>
  <si>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</si>
  <si>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</si>
  <si>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</si>
  <si>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</si>
  <si>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</si>
  <si>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</si>
  <si>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</si>
  <si>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</si>
  <si>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</si>
  <si>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</si>
  <si>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</si>
  <si>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</si>
  <si>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</si>
  <si>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</si>
  <si>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</si>
  <si>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</si>
  <si>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</si>
  <si>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</si>
  <si>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</si>
  <si>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</si>
  <si>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</si>
  <si>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</si>
  <si>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</si>
  <si>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</si>
  <si>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</si>
  <si>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</si>
  <si>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</si>
  <si>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</si>
  <si>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</si>
  <si>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</si>
  <si>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</si>
  <si>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</si>
  <si>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</si>
  <si>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</si>
  <si>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</si>
  <si>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</si>
  <si>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</si>
  <si>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</si>
  <si>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</si>
  <si>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</si>
  <si>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</si>
  <si>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</si>
  <si>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</si>
  <si>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</si>
  <si>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</si>
  <si>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</si>
  <si>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</si>
  <si>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</si>
  <si>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</si>
  <si>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</si>
  <si>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</si>
  <si>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</si>
  <si>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</si>
  <si>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</si>
  <si>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</si>
  <si>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</si>
  <si>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</si>
  <si>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</si>
  <si>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</si>
  <si>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</si>
  <si>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</si>
  <si>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</si>
  <si>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</si>
  <si>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</si>
  <si>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</si>
  <si>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</si>
  <si>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</si>
  <si>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</si>
  <si>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</si>
  <si>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</si>
  <si>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</si>
  <si>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</si>
  <si>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</si>
  <si>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</si>
  <si>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</si>
  <si>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</si>
  <si>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</si>
  <si>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</si>
  <si>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</si>
  <si>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</si>
  <si>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</si>
  <si>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</si>
  <si>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</si>
  <si>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</si>
  <si>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</si>
  <si>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</si>
  <si>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</si>
  <si>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</si>
  <si>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</si>
  <si>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</si>
  <si>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</si>
  <si>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</si>
  <si>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</si>
  <si>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</si>
  <si>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</si>
  <si>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</si>
  <si>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</si>
  <si>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</si>
  <si>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</si>
  <si>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</si>
  <si>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</si>
  <si>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</si>
  <si>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</si>
  <si>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</si>
  <si>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</si>
  <si>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</si>
  <si>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</si>
  <si>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</si>
  <si>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</si>
  <si>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</si>
  <si>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</si>
  <si>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</si>
  <si>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</si>
  <si>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</si>
  <si>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</si>
  <si>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</si>
  <si>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</si>
  <si>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</si>
  <si>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</si>
  <si>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</si>
  <si>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</si>
  <si>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</si>
  <si>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</si>
  <si>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</si>
  <si>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</si>
  <si>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</si>
  <si>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</si>
  <si>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</si>
  <si>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</si>
  <si>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</si>
  <si>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</si>
  <si>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</si>
  <si>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</si>
  <si>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</si>
  <si>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</si>
  <si>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</si>
  <si>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</si>
  <si>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</si>
  <si>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</si>
  <si>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</si>
  <si>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</si>
  <si>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</si>
  <si>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</si>
  <si>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</si>
  <si>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</si>
  <si>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</si>
  <si>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</si>
  <si>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</si>
  <si>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</si>
  <si>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</si>
  <si>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</si>
  <si>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</si>
  <si>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</si>
  <si>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</si>
  <si>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</si>
  <si>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</si>
  <si>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</si>
  <si>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</si>
  <si>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</si>
  <si>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</si>
  <si>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</si>
  <si>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</si>
  <si>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</si>
  <si>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</si>
  <si>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</si>
  <si>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</si>
  <si>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</si>
  <si>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</si>
  <si>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</si>
  <si>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</si>
  <si>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</si>
  <si>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</si>
  <si>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</si>
  <si>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</si>
  <si>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</si>
  <si>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</si>
  <si>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</si>
  <si>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</si>
  <si>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</si>
  <si>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</si>
  <si>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</si>
  <si>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</si>
  <si>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</si>
  <si>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</si>
  <si>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</si>
  <si>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</si>
  <si>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</si>
  <si>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</si>
  <si>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</si>
  <si>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</si>
  <si>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</si>
  <si>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</si>
  <si>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</si>
  <si>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</si>
  <si>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</si>
  <si>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</si>
  <si>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</si>
  <si>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</si>
  <si>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</si>
  <si>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</si>
  <si>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</si>
  <si>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</si>
  <si>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</si>
  <si>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</si>
  <si>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</si>
  <si>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</si>
  <si>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</si>
  <si>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</si>
  <si>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</si>
  <si>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</si>
  <si>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</si>
  <si>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</si>
  <si>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</si>
  <si>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</si>
  <si>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</si>
  <si>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</si>
  <si>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</si>
  <si>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</si>
  <si>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</si>
  <si>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</si>
  <si>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</si>
  <si>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</si>
  <si>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</si>
  <si>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</si>
  <si>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</si>
  <si>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</si>
  <si>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</si>
  <si>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</si>
  <si>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</si>
  <si>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</si>
  <si>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</si>
  <si>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</si>
  <si>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</si>
  <si>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</si>
  <si>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</si>
  <si>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</si>
  <si>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</si>
  <si>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</si>
  <si>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</si>
  <si>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</si>
  <si>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</si>
  <si>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</si>
  <si>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</si>
  <si>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</si>
  <si>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</si>
  <si>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</si>
  <si>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</si>
  <si>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</si>
  <si>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</si>
  <si>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</si>
  <si>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</si>
  <si>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</si>
  <si>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</si>
  <si>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</si>
  <si>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</si>
  <si>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</si>
  <si>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</si>
  <si>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</si>
  <si>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</si>
  <si>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</si>
  <si>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</si>
  <si>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</si>
  <si>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</si>
  <si>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</si>
  <si>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</si>
  <si>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</si>
  <si>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</si>
  <si>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</si>
  <si>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</si>
  <si>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</si>
  <si>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</si>
  <si>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</si>
  <si>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</si>
  <si>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</si>
  <si>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</si>
  <si>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</si>
  <si>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</si>
  <si>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</si>
  <si>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</si>
  <si>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</si>
  <si>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</si>
  <si>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</si>
  <si>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</si>
  <si>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</si>
  <si>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</si>
  <si>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</si>
  <si>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</si>
  <si>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</si>
  <si>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</si>
  <si>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</si>
  <si>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</si>
  <si>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</si>
  <si>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</si>
  <si>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</si>
  <si>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</si>
  <si>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</si>
  <si>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</si>
  <si>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</si>
  <si>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</si>
  <si>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</si>
  <si>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</si>
  <si>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</si>
  <si>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</si>
  <si>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</si>
  <si>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</si>
  <si>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</si>
  <si>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</si>
  <si>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</si>
  <si>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</si>
  <si>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</si>
  <si>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</si>
  <si>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</si>
  <si>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</si>
  <si>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</si>
  <si>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</si>
  <si>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</si>
  <si>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</si>
  <si>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</si>
  <si>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</si>
  <si>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</si>
  <si>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</si>
  <si>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</si>
  <si>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</si>
  <si>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</si>
  <si>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</si>
  <si>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</si>
  <si>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</si>
  <si>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</si>
  <si>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</si>
  <si>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</si>
  <si>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</si>
  <si>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</si>
  <si>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</si>
  <si>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</si>
  <si>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</si>
  <si>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</si>
  <si>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</si>
  <si>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</si>
  <si>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</si>
  <si>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</si>
  <si>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</si>
  <si>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</si>
  <si>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</si>
  <si>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</si>
  <si>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</si>
  <si>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</si>
  <si>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</si>
  <si>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</si>
  <si>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</si>
  <si>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</si>
  <si>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</si>
  <si>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</si>
  <si>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</si>
  <si>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</si>
  <si>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</si>
  <si>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</si>
  <si>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</si>
  <si>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</si>
  <si>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</si>
  <si>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</si>
  <si>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</si>
  <si>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</si>
  <si>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</si>
  <si>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</si>
  <si>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</si>
  <si>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</si>
  <si>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</si>
  <si>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</si>
  <si>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</si>
  <si>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</si>
  <si>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</si>
  <si>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</si>
  <si>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</si>
  <si>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</si>
  <si>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</si>
  <si>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</si>
  <si>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</si>
  <si>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</si>
  <si>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</si>
  <si>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</si>
  <si>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</si>
  <si>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</si>
  <si>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</si>
  <si>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</si>
  <si>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</si>
  <si>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</si>
  <si>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</si>
  <si>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</si>
  <si>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</si>
  <si>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</si>
  <si>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</si>
  <si>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</si>
  <si>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</si>
  <si>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</si>
  <si>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</si>
  <si>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</si>
  <si>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</si>
  <si>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</si>
  <si>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</si>
  <si>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</si>
  <si>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</si>
  <si>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</si>
  <si>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</si>
  <si>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</si>
  <si>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</si>
  <si>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</si>
  <si>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</si>
  <si>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</si>
  <si>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</si>
  <si>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</si>
  <si>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</si>
  <si>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</si>
  <si>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</si>
  <si>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</si>
  <si>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</si>
  <si>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</si>
  <si>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</si>
  <si>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</si>
  <si>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</si>
  <si>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</si>
  <si>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</si>
  <si>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</si>
  <si>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</si>
  <si>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</si>
  <si>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</si>
  <si>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</si>
  <si>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</si>
  <si>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</si>
  <si>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</si>
  <si>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</si>
  <si>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</si>
  <si>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</si>
  <si>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</si>
  <si>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</si>
  <si>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</si>
  <si>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</si>
  <si>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</si>
  <si>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</si>
  <si>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</si>
  <si>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</si>
  <si>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</si>
  <si>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</si>
  <si>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</si>
  <si>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</si>
  <si>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</si>
  <si>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</si>
  <si>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</si>
  <si>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</si>
  <si>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</si>
  <si>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</si>
  <si>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</si>
  <si>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</si>
  <si>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</si>
  <si>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</si>
  <si>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</si>
  <si>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</si>
  <si>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</si>
  <si>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</si>
  <si>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</si>
  <si>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</si>
  <si>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</si>
  <si>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</si>
  <si>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</si>
  <si>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</si>
  <si>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</si>
  <si>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</si>
  <si>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</si>
  <si>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</si>
  <si>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</si>
  <si>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</si>
  <si>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</si>
  <si>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</si>
  <si>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</si>
  <si>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</si>
  <si>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</si>
  <si>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</si>
  <si>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</si>
  <si>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</si>
  <si>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</si>
  <si>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</si>
  <si>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</si>
  <si>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</si>
  <si>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</si>
  <si>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</si>
  <si>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</si>
  <si>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</si>
  <si>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</si>
  <si>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</si>
  <si>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</si>
  <si>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</si>
  <si>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</si>
  <si>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</si>
  <si>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</si>
  <si>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</si>
  <si>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</si>
  <si>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</si>
  <si>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</si>
  <si>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</si>
  <si>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</si>
  <si>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</si>
  <si>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</si>
  <si>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</si>
  <si>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</si>
  <si>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</si>
  <si>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</si>
  <si>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</si>
  <si>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</si>
  <si>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</si>
  <si>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</si>
  <si>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</si>
  <si>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</si>
  <si>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</si>
  <si>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</si>
  <si>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</si>
  <si>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</si>
  <si>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</si>
  <si>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</si>
  <si>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</si>
  <si>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</si>
  <si>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</si>
  <si>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</si>
  <si>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</si>
  <si>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</si>
  <si>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</si>
  <si>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</si>
  <si>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</si>
  <si>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</si>
  <si>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</si>
  <si>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</si>
  <si>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</si>
  <si>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</si>
  <si>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</si>
  <si>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</si>
  <si>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</si>
  <si>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</si>
  <si>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</si>
  <si>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</si>
  <si>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</si>
  <si>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</si>
  <si>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</si>
  <si>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</si>
  <si>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</si>
  <si>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</si>
  <si>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</si>
  <si>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</si>
  <si>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</si>
  <si>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</si>
  <si>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</si>
  <si>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</si>
  <si>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</si>
  <si>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</si>
  <si>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</si>
  <si>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</si>
  <si>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</si>
  <si>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</si>
  <si>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</si>
  <si>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</si>
  <si>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</si>
  <si>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</si>
  <si>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</si>
  <si>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</si>
  <si>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</si>
  <si>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</si>
  <si>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</si>
  <si>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</si>
  <si>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</si>
  <si>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</si>
  <si>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</si>
  <si>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</si>
  <si>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</si>
  <si>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</si>
  <si>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</si>
  <si>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</si>
  <si>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</si>
  <si>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</si>
  <si>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</si>
  <si>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</si>
  <si>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</si>
  <si>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</si>
  <si>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</si>
  <si>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</si>
  <si>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</si>
  <si>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</si>
  <si>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</si>
  <si>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</si>
  <si>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</si>
  <si>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</si>
  <si>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</si>
  <si>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</si>
  <si>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</si>
  <si>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</si>
  <si>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</si>
  <si>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</si>
  <si>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</si>
  <si>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</si>
  <si>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</si>
  <si>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</si>
  <si>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</si>
  <si>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</si>
  <si>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</si>
  <si>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</si>
  <si>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</si>
  <si>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</si>
  <si>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</si>
  <si>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</si>
  <si>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</si>
  <si>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</si>
  <si>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</si>
  <si>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</si>
  <si>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</si>
  <si>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</si>
  <si>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</si>
  <si>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</si>
  <si>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</si>
  <si>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</si>
  <si>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</si>
  <si>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</si>
  <si>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</si>
  <si>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</si>
  <si>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</si>
  <si>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</si>
  <si>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</si>
  <si>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</si>
  <si>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</si>
  <si>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</si>
  <si>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</si>
  <si>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</si>
  <si>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</si>
  <si>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</si>
  <si>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</si>
  <si>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</si>
  <si>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</si>
  <si>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</si>
  <si>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</si>
  <si>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</si>
  <si>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</si>
  <si>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</si>
  <si>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</si>
  <si>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</si>
  <si>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</si>
  <si>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</si>
  <si>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</si>
  <si>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</si>
  <si>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</si>
  <si>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</si>
  <si>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</si>
  <si>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</si>
  <si>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</si>
  <si>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</si>
  <si>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</si>
  <si>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</si>
  <si>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</si>
  <si>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</si>
  <si>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</si>
  <si>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</si>
  <si>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</si>
  <si>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</si>
  <si>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</si>
  <si>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</si>
  <si>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</si>
  <si>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</si>
  <si>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</si>
  <si>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</si>
  <si>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</si>
  <si>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</si>
  <si>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</si>
  <si>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</si>
  <si>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</si>
  <si>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</si>
  <si>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</si>
  <si>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</si>
  <si>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</si>
  <si>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</si>
  <si>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</si>
  <si>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</si>
  <si>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</si>
  <si>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</si>
  <si>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</si>
  <si>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</si>
  <si>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</si>
  <si>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</si>
  <si>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</si>
  <si>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</si>
  <si>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</si>
  <si>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</si>
  <si>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</si>
  <si>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</si>
  <si>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</si>
  <si>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</si>
  <si>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</si>
  <si>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</si>
  <si>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</si>
  <si>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</si>
  <si>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</si>
  <si>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</si>
  <si>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</si>
  <si>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</si>
  <si>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</si>
  <si>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</si>
  <si>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</si>
  <si>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</si>
  <si>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</si>
  <si>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</si>
  <si>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</si>
  <si>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</si>
  <si>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</si>
  <si>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</si>
  <si>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</si>
  <si>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</si>
  <si>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</si>
  <si>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</si>
  <si>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</si>
  <si>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</si>
  <si>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</si>
  <si>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</si>
  <si>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</si>
  <si>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</si>
  <si>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</si>
  <si>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</si>
  <si>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</si>
  <si>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</si>
  <si>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</si>
  <si>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</si>
  <si>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</si>
  <si>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</si>
  <si>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</si>
  <si>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</si>
  <si>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</si>
  <si>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</si>
  <si>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</si>
  <si>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</si>
  <si>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</si>
  <si>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</si>
  <si>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</si>
  <si>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</si>
  <si>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</si>
  <si>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</si>
  <si>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</si>
  <si>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</si>
  <si>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</si>
  <si>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</si>
  <si>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</si>
  <si>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</si>
  <si>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</si>
  <si>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</si>
  <si>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</si>
  <si>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</si>
  <si>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</si>
  <si>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</si>
  <si>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</si>
  <si>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</si>
  <si>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</si>
  <si>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</si>
  <si>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</si>
  <si>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</si>
  <si>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</si>
  <si>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</si>
  <si>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</si>
  <si>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</si>
  <si>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</si>
  <si>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</si>
  <si>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</si>
  <si>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</si>
  <si>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</si>
  <si>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</si>
  <si>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</si>
  <si>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</si>
  <si>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</si>
  <si>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</si>
  <si>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</si>
  <si>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</si>
  <si>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</si>
  <si>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</si>
  <si>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</si>
  <si>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</si>
  <si>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</si>
  <si>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</si>
  <si>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</si>
  <si>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</si>
  <si>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</si>
  <si>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</si>
  <si>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</si>
  <si>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</si>
  <si>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</si>
  <si>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</si>
  <si>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</si>
  <si>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</si>
  <si>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</si>
  <si>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</si>
  <si>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</si>
  <si>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</si>
  <si>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</si>
  <si>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</si>
  <si>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</si>
  <si>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</si>
  <si>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</si>
  <si>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</si>
  <si>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</si>
  <si>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</si>
  <si>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</si>
  <si>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</si>
  <si>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</si>
  <si>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</si>
  <si>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</si>
  <si>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</si>
  <si>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</si>
  <si>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</si>
  <si>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</si>
  <si>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</si>
  <si>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</si>
  <si>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</si>
  <si>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</si>
  <si>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</si>
  <si>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</si>
  <si>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</si>
  <si>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</si>
  <si>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</si>
  <si>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</si>
  <si>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</si>
  <si>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</si>
  <si>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</si>
  <si>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</si>
  <si>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</si>
  <si>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</si>
  <si>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</si>
  <si>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</si>
  <si>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</si>
  <si>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</si>
  <si>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</si>
  <si>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</si>
  <si>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</si>
  <si>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</si>
  <si>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</si>
  <si>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</si>
  <si>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</si>
  <si>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</si>
  <si>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</si>
  <si>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</si>
  <si>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</si>
  <si>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</si>
  <si>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</si>
  <si>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</si>
  <si>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</si>
  <si>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</si>
  <si>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</si>
  <si>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</si>
  <si>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</si>
  <si>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</si>
  <si>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</si>
  <si>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</si>
  <si>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</si>
  <si>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</si>
  <si>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</si>
  <si>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</si>
  <si>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</si>
  <si>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</si>
  <si>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</si>
  <si>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</si>
  <si>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</si>
  <si>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</si>
  <si>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</si>
  <si>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</si>
  <si>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</si>
  <si>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</si>
  <si>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</si>
  <si>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</si>
  <si>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</si>
  <si>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</si>
  <si>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</si>
  <si>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</si>
  <si>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</si>
  <si>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</si>
  <si>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</si>
  <si>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</si>
  <si>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</si>
  <si>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</si>
  <si>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</si>
  <si>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</si>
  <si>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</si>
  <si>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</si>
  <si>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</si>
  <si>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</si>
  <si>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</si>
  <si>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</si>
  <si>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</si>
  <si>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</si>
  <si>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</si>
  <si>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</si>
  <si>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</si>
  <si>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</si>
  <si>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</si>
  <si>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</si>
  <si>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</si>
  <si>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</si>
  <si>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</si>
  <si>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</si>
  <si>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</si>
  <si>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</si>
  <si>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</si>
  <si>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</si>
  <si>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</si>
  <si>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</si>
  <si>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</si>
  <si>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</si>
  <si>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</si>
  <si>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</si>
  <si>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</si>
  <si>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</si>
  <si>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</si>
  <si>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</si>
  <si>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</si>
  <si>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</si>
  <si>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</si>
  <si>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</si>
  <si>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</si>
  <si>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</si>
  <si>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</si>
  <si>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</si>
  <si>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</si>
  <si>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</si>
  <si>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</si>
  <si>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</si>
  <si>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</si>
  <si>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</si>
  <si>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</si>
  <si>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</si>
  <si>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</si>
  <si>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</si>
  <si>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</si>
  <si>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</si>
  <si>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</si>
  <si>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</si>
  <si>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</si>
  <si>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</si>
  <si>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</si>
  <si>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</si>
  <si>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</si>
  <si>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</si>
  <si>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</si>
  <si>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</si>
  <si>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</si>
  <si>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</si>
  <si>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</si>
  <si>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</si>
  <si>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</si>
  <si>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</si>
  <si>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</si>
  <si>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</si>
  <si>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</si>
  <si>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</si>
  <si>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</si>
  <si>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</si>
  <si>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</si>
  <si>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</si>
  <si>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</si>
  <si>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</si>
  <si>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</si>
  <si>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</si>
  <si>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</si>
  <si>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</si>
  <si>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</si>
  <si>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</si>
  <si>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</si>
  <si>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</si>
  <si>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</si>
  <si>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</si>
  <si>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</si>
  <si>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</si>
  <si>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</si>
  <si>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</si>
  <si>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</si>
  <si>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</si>
  <si>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</si>
  <si>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</si>
  <si>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</si>
  <si>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</si>
  <si>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</si>
  <si>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</si>
  <si>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</si>
  <si>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</si>
  <si>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</si>
  <si>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</si>
  <si>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</si>
  <si>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</si>
  <si>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</si>
  <si>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</si>
  <si>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</si>
  <si>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</si>
  <si>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</si>
  <si>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</si>
  <si>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</si>
  <si>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</si>
  <si>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</si>
  <si>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</si>
  <si>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</si>
  <si>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</si>
  <si>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</si>
  <si>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</si>
  <si>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</si>
  <si>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</si>
  <si>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</si>
  <si>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</si>
  <si>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</si>
  <si>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</si>
  <si>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</si>
  <si>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</si>
  <si>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</si>
  <si>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</si>
  <si>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</si>
  <si>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</si>
  <si>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</si>
  <si>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</si>
  <si>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</si>
  <si>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</si>
  <si>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</si>
  <si>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</si>
  <si>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</si>
  <si>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</si>
  <si>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</si>
  <si>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</si>
  <si>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</si>
  <si>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</si>
  <si>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</si>
  <si>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</si>
  <si>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</si>
  <si>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</si>
  <si>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</si>
  <si>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</si>
  <si>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</si>
  <si>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</si>
  <si>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</si>
  <si>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</si>
  <si>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</si>
  <si>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</si>
  <si>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</si>
  <si>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</si>
  <si>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</si>
  <si>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</si>
  <si>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</si>
  <si>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</si>
  <si>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</si>
  <si>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</si>
  <si>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</si>
  <si>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</si>
  <si>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</si>
  <si>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</si>
  <si>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</si>
  <si>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</si>
  <si>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</si>
  <si>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</si>
  <si>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</si>
  <si>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</si>
  <si>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</si>
  <si>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</si>
  <si>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</si>
  <si>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</si>
  <si>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</si>
  <si>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</si>
  <si>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</si>
  <si>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</si>
  <si>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</si>
  <si>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</si>
  <si>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</si>
  <si>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</si>
  <si>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</si>
  <si>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</si>
  <si>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</si>
  <si>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</si>
  <si>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</si>
  <si>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</si>
  <si>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</si>
  <si>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</si>
  <si>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</si>
  <si>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</si>
  <si>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</si>
  <si>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</si>
  <si>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</si>
  <si>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</si>
  <si>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</si>
  <si>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</si>
  <si>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</si>
  <si>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</si>
  <si>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</si>
  <si>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</si>
  <si>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</si>
  <si>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</si>
  <si>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</si>
  <si>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</si>
  <si>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</si>
  <si>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</si>
  <si>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</si>
  <si>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</si>
  <si>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</si>
  <si>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</si>
  <si>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</si>
  <si>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</si>
  <si>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</si>
  <si>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</si>
  <si>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</si>
  <si>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</si>
  <si>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</si>
  <si>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</si>
  <si>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</si>
  <si>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</si>
  <si>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</si>
  <si>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</si>
  <si>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</si>
  <si>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</si>
  <si>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</si>
  <si>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</si>
  <si>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</si>
  <si>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</si>
  <si>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</si>
  <si>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</si>
  <si>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</si>
  <si>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</si>
  <si>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</si>
  <si>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</si>
  <si>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</si>
  <si>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</si>
  <si>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</si>
  <si>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</si>
  <si>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</si>
  <si>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</si>
  <si>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</si>
  <si>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</si>
  <si>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</si>
  <si>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</si>
  <si>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</si>
  <si>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</si>
  <si>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</si>
  <si>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</si>
  <si>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</si>
  <si>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</si>
  <si>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</si>
  <si>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</si>
  <si>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</si>
  <si>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</si>
  <si>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</si>
  <si>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</si>
  <si>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</si>
  <si>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</si>
  <si>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</si>
  <si>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</si>
  <si>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</si>
  <si>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</si>
  <si>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</si>
  <si>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</si>
  <si>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</si>
  <si>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</si>
  <si>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</si>
  <si>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</si>
  <si>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</si>
  <si>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</si>
  <si>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</si>
  <si>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</si>
  <si>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</si>
  <si>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</si>
  <si>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</si>
  <si>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</si>
  <si>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</si>
  <si>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</si>
  <si>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</si>
  <si>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</si>
  <si>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</si>
  <si>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</si>
  <si>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</si>
  <si>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</si>
  <si>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</si>
  <si>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</si>
  <si>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</si>
  <si>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</si>
  <si>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</si>
  <si>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</si>
  <si>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</si>
  <si>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</si>
  <si>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</si>
  <si>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</si>
  <si>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</si>
  <si>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</si>
  <si>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</si>
  <si>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</si>
  <si>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</si>
  <si>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</si>
  <si>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</si>
  <si>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</si>
  <si>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</si>
  <si>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</si>
  <si>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</si>
  <si>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</si>
  <si>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</si>
  <si>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</si>
  <si>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</si>
  <si>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</si>
  <si>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</si>
  <si>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</si>
  <si>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</si>
  <si>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</si>
  <si>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</si>
  <si>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</si>
  <si>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</si>
  <si>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</si>
  <si>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</si>
  <si>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</si>
  <si>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</si>
  <si>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</si>
  <si>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</si>
  <si>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</si>
  <si>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</si>
  <si>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</si>
  <si>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</si>
  <si>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</si>
  <si>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</si>
  <si>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</si>
  <si>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</si>
  <si>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</si>
  <si>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</si>
  <si>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</si>
  <si>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</si>
  <si>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</si>
  <si>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</si>
  <si>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</si>
  <si>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</si>
  <si>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</si>
  <si>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</si>
  <si>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</si>
  <si>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</si>
  <si>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</si>
  <si>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</si>
  <si>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</si>
  <si>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</si>
  <si>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</si>
  <si>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</si>
  <si>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</si>
  <si>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</si>
  <si>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</si>
  <si>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</si>
  <si>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</si>
  <si>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</si>
  <si>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</si>
  <si>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</si>
  <si>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</si>
  <si>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</si>
  <si>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</si>
  <si>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</si>
  <si>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</si>
  <si>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</si>
  <si>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</si>
  <si>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</si>
  <si>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</si>
  <si>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</si>
  <si>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</si>
  <si>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</si>
  <si>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</si>
  <si>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</si>
  <si>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</si>
  <si>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</si>
  <si>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</si>
  <si>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</si>
  <si>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</si>
  <si>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</si>
  <si>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</si>
  <si>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</si>
  <si>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</si>
  <si>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</si>
  <si>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</si>
  <si>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</si>
  <si>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</si>
  <si>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</si>
  <si>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</si>
  <si>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</si>
  <si>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</si>
  <si>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</si>
  <si>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</si>
  <si>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</si>
  <si>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</si>
  <si>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</si>
  <si>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</si>
  <si>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</si>
  <si>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</si>
  <si>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</si>
  <si>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</si>
  <si>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</si>
  <si>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</si>
  <si>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</si>
  <si>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</si>
  <si>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</si>
  <si>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</si>
  <si>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</si>
  <si>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</si>
  <si>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</si>
  <si>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</si>
  <si>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</si>
  <si>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</si>
  <si>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</si>
  <si>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</si>
  <si>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</si>
  <si>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</si>
  <si>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</si>
  <si>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</si>
  <si>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</si>
  <si>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</si>
  <si>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</si>
  <si>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</si>
  <si>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</si>
  <si>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</si>
  <si>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</si>
  <si>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</si>
  <si>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</si>
  <si>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</si>
  <si>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</si>
  <si>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</si>
  <si>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</si>
  <si>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</si>
  <si>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</si>
  <si>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</si>
  <si>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</si>
  <si>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</si>
  <si>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</si>
  <si>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</si>
  <si>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</si>
  <si>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</si>
  <si>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</si>
  <si>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</si>
  <si>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</si>
  <si>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</si>
  <si>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</si>
  <si>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</si>
  <si>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</si>
  <si>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</si>
  <si>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</si>
  <si>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</si>
  <si>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</si>
  <si>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</si>
  <si>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</si>
  <si>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</si>
  <si>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</si>
  <si>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</si>
  <si>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</si>
  <si>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</si>
  <si>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</si>
  <si>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</si>
  <si>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</si>
  <si>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</si>
  <si>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</si>
  <si>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</si>
  <si>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</si>
  <si>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</si>
  <si>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</si>
  <si>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</si>
  <si>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</si>
  <si>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</si>
  <si>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</si>
  <si>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</si>
  <si>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</si>
  <si>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</si>
  <si>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</si>
  <si>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</si>
  <si>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</si>
  <si>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</si>
  <si>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</si>
  <si>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</si>
  <si>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</si>
  <si>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</si>
  <si>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</si>
  <si>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</si>
  <si>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</si>
  <si>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</si>
  <si>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</si>
  <si>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</si>
  <si>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</si>
  <si>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</si>
  <si>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</si>
  <si>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</si>
  <si>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</si>
  <si>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</si>
  <si>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</si>
  <si>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</si>
  <si>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</si>
  <si>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</si>
  <si>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</si>
  <si>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</si>
  <si>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</si>
  <si>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</si>
  <si>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</si>
  <si>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</si>
  <si>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</si>
  <si>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</si>
  <si>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</si>
  <si>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</si>
  <si>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</si>
  <si>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</si>
  <si>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</si>
  <si>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</si>
  <si>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</si>
  <si>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</si>
  <si>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</si>
  <si>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</si>
  <si>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</si>
  <si>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</si>
  <si>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</si>
  <si>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</si>
  <si>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</si>
  <si>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</si>
  <si>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</si>
  <si>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</si>
  <si>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</si>
  <si>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</si>
  <si>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</si>
  <si>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</si>
  <si>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</si>
  <si>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</si>
  <si>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</si>
  <si>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</si>
  <si>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</si>
  <si>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</si>
  <si>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</si>
  <si>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</si>
  <si>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</si>
  <si>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</si>
  <si>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</si>
  <si>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</si>
  <si>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</si>
  <si>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</si>
  <si>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</si>
  <si>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</si>
  <si>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</si>
  <si>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</si>
  <si>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</si>
  <si>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</si>
  <si>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</si>
  <si>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</si>
  <si>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</si>
  <si>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</si>
  <si>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</si>
  <si>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</si>
  <si>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</si>
  <si>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</si>
  <si>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</si>
  <si>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</si>
  <si>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</si>
  <si>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</si>
  <si>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</si>
  <si>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</si>
  <si>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</si>
  <si>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</si>
  <si>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</si>
  <si>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</si>
  <si>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</si>
  <si>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</si>
  <si>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</si>
  <si>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</si>
  <si>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</si>
  <si>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</si>
  <si>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</si>
  <si>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</si>
  <si>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</si>
  <si>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</si>
  <si>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</si>
  <si>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</si>
  <si>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</si>
  <si>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</si>
  <si>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</si>
  <si>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</si>
  <si>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</si>
  <si>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</si>
  <si>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</si>
  <si>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</si>
  <si>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</si>
  <si>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</si>
  <si>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</si>
  <si>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</si>
  <si>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</si>
  <si>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</si>
  <si>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</si>
  <si>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</si>
  <si>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</si>
  <si>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</si>
  <si>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</si>
  <si>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</si>
  <si>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</si>
  <si>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</si>
  <si>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</si>
  <si>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</si>
  <si>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</si>
  <si>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</si>
  <si>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</si>
  <si>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</si>
  <si>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</si>
  <si>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</si>
  <si>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</si>
  <si>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</si>
  <si>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</si>
  <si>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</si>
  <si>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</si>
  <si>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</si>
  <si>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</si>
  <si>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</si>
  <si>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</si>
  <si>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</si>
  <si>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</si>
  <si>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</si>
  <si>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</si>
  <si>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</si>
  <si>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</si>
  <si>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</si>
  <si>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</si>
  <si>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</si>
  <si>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</si>
  <si>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</si>
  <si>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</si>
  <si>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</si>
  <si>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</si>
  <si>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</si>
  <si>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</si>
  <si>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</si>
  <si>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</si>
  <si>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</si>
  <si>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</si>
  <si>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</si>
  <si>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</si>
  <si>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</si>
  <si>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</si>
  <si>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</si>
  <si>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</si>
  <si>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</si>
  <si>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</si>
  <si>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</si>
  <si>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</si>
  <si>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</si>
  <si>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</si>
  <si>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</si>
  <si>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</si>
  <si>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</si>
  <si>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</si>
  <si>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</si>
  <si>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</si>
  <si>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</si>
  <si>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</si>
  <si>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</si>
  <si>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</si>
  <si>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</si>
  <si>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</si>
  <si>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</si>
  <si>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</si>
  <si>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</si>
  <si>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</si>
  <si>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</si>
  <si>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</si>
  <si>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</si>
  <si>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</si>
  <si>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</si>
  <si>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</si>
  <si>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</si>
  <si>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</si>
  <si>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</si>
  <si>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</si>
  <si>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</si>
  <si>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</si>
  <si>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</si>
  <si>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</si>
  <si>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</si>
  <si>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</si>
  <si>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</si>
  <si>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</si>
  <si>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</si>
  <si>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</si>
  <si>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</si>
  <si>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</si>
  <si>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</si>
  <si>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</si>
  <si>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</si>
  <si>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</si>
  <si>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</si>
  <si>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</si>
  <si>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</si>
  <si>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</si>
  <si>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</si>
  <si>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</si>
  <si>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</si>
  <si>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</si>
  <si>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</si>
  <si>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</si>
  <si>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</si>
  <si>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</si>
  <si>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</si>
  <si>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</si>
  <si>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</si>
  <si>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</si>
  <si>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</si>
  <si>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</si>
  <si>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</si>
  <si>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</si>
  <si>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</si>
  <si>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</si>
  <si>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</si>
  <si>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</si>
  <si>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</si>
  <si>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</si>
  <si>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</si>
  <si>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</si>
  <si>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</si>
  <si>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</si>
  <si>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</si>
  <si>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</si>
  <si>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</si>
  <si>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</si>
  <si>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</si>
  <si>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</si>
  <si>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</si>
  <si>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</si>
  <si>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</si>
  <si>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</si>
  <si>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</si>
  <si>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</si>
  <si>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</si>
  <si>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</si>
  <si>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</si>
  <si>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</si>
  <si>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</si>
  <si>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</si>
  <si>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</si>
  <si>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</si>
  <si>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</si>
  <si>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</si>
  <si>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</si>
  <si>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</si>
  <si>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</si>
  <si>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</si>
  <si>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</si>
  <si>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</si>
  <si>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</si>
  <si>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</si>
  <si>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</si>
  <si>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</si>
  <si>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</si>
  <si>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</si>
  <si>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</si>
  <si>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</si>
  <si>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</si>
  <si>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</si>
  <si>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</si>
  <si>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</si>
  <si>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</si>
  <si>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</si>
  <si>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</si>
  <si>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</si>
  <si>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</si>
  <si>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</si>
  <si>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</si>
  <si>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</si>
  <si>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</si>
  <si>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</si>
  <si>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</si>
  <si>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</si>
  <si>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</si>
  <si>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</si>
  <si>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</si>
  <si>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</si>
  <si>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</si>
  <si>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</si>
  <si>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</si>
  <si>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</si>
  <si>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</si>
  <si>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</si>
  <si>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</si>
  <si>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</si>
  <si>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</si>
  <si>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</si>
  <si>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</si>
  <si>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</si>
  <si>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</si>
  <si>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</si>
  <si>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</si>
  <si>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</si>
  <si>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</si>
  <si>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</si>
  <si>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</si>
  <si>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</si>
  <si>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</si>
  <si>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</si>
  <si>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</si>
  <si>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</si>
  <si>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</si>
  <si>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</si>
  <si>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</si>
  <si>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</si>
  <si>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</si>
  <si>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</si>
  <si>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</si>
  <si>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</si>
  <si>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</si>
  <si>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</si>
  <si>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</si>
  <si>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</si>
  <si>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</si>
  <si>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</si>
  <si>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</si>
  <si>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</si>
  <si>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</si>
  <si>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</si>
  <si>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</si>
  <si>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</si>
  <si>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</si>
  <si>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</si>
  <si>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</si>
  <si>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</si>
  <si>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</si>
  <si>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</si>
  <si>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</si>
  <si>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</si>
  <si>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</si>
  <si>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</si>
  <si>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</si>
  <si>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</si>
  <si>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</si>
  <si>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</si>
  <si>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</si>
  <si>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</si>
  <si>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</si>
  <si>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</si>
  <si>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</si>
  <si>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</si>
  <si>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</si>
  <si>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</si>
  <si>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</si>
  <si>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</si>
  <si>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</si>
  <si>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</si>
  <si>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</si>
  <si>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</si>
  <si>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</si>
  <si>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</si>
  <si>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</si>
  <si>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</si>
  <si>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</si>
  <si>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</si>
  <si>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</si>
  <si>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</si>
  <si>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</si>
  <si>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</si>
  <si>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</si>
  <si>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</si>
  <si>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</si>
  <si>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</si>
  <si>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</si>
  <si>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</si>
  <si>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</si>
  <si>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</si>
  <si>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</si>
  <si>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</si>
  <si>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</si>
  <si>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</si>
  <si>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</si>
  <si>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</si>
  <si>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</si>
  <si>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</si>
  <si>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</si>
  <si>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</si>
  <si>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</si>
  <si>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</si>
  <si>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</si>
  <si>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</si>
  <si>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</si>
  <si>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</si>
  <si>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</si>
  <si>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</si>
  <si>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</si>
  <si>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</si>
  <si>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</si>
  <si>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</si>
  <si>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</si>
  <si>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</si>
  <si>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</si>
  <si>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</si>
  <si>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</si>
  <si>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</si>
  <si>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</si>
  <si>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</si>
  <si>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</si>
  <si>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</si>
  <si>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</si>
  <si>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</si>
  <si>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</si>
  <si>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</si>
  <si>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</si>
  <si>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</si>
  <si>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</si>
  <si>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</si>
  <si>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</si>
  <si>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</si>
  <si>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</si>
  <si>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</si>
  <si>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</si>
  <si>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</si>
  <si>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</si>
  <si>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</si>
  <si>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</si>
  <si>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</si>
  <si>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</si>
  <si>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</si>
  <si>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</si>
  <si>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</si>
  <si>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</si>
  <si>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</si>
  <si>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</si>
  <si>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</si>
  <si>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</si>
  <si>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</si>
  <si>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</si>
  <si>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</si>
  <si>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</si>
  <si>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</si>
  <si>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</si>
  <si>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</si>
  <si>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</si>
  <si>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</si>
  <si>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</si>
  <si>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</si>
  <si>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</si>
  <si>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</si>
  <si>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</si>
  <si>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</si>
  <si>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</si>
  <si>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</si>
  <si>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</si>
  <si>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</si>
  <si>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</si>
  <si>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</si>
  <si>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</si>
  <si>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</si>
  <si>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</si>
  <si>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</si>
  <si>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</si>
  <si>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</si>
  <si>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</si>
  <si>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</si>
  <si>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</si>
  <si>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</si>
  <si>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</si>
  <si>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</si>
  <si>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</si>
  <si>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</si>
  <si>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</si>
  <si>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</si>
  <si>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</si>
  <si>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</si>
  <si>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</si>
  <si>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</si>
  <si>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</si>
  <si>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</si>
  <si>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</si>
  <si>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</si>
  <si>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</si>
  <si>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</si>
  <si>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</si>
  <si>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</si>
  <si>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</si>
  <si>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</si>
  <si>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</si>
  <si>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</si>
  <si>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</si>
  <si>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</si>
  <si>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</si>
  <si>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</si>
  <si>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</si>
  <si>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</si>
  <si>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</si>
  <si>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</si>
  <si>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</si>
  <si>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</si>
  <si>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</si>
  <si>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</si>
  <si>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</si>
  <si>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</si>
  <si>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</si>
  <si>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</si>
  <si>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</si>
  <si>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</si>
  <si>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</si>
  <si>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</si>
  <si>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</si>
  <si>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</si>
  <si>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</si>
  <si>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</si>
  <si>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</si>
  <si>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</si>
  <si>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</si>
  <si>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</si>
  <si>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</si>
  <si>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</si>
  <si>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</si>
  <si>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</si>
  <si>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</si>
  <si>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</si>
  <si>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</si>
  <si>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</si>
  <si>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</si>
  <si>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</si>
  <si>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</si>
  <si>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</si>
  <si>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</si>
  <si>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</si>
  <si>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</si>
  <si>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</si>
  <si>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</si>
  <si>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</si>
  <si>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</si>
  <si>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</si>
  <si>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</si>
  <si>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</si>
  <si>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</si>
  <si>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</si>
  <si>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</si>
  <si>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</si>
  <si>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</si>
  <si>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</si>
  <si>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</si>
  <si>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</si>
  <si>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</si>
  <si>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</si>
  <si>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</si>
  <si>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</si>
  <si>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</si>
  <si>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</si>
  <si>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</si>
  <si>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</si>
  <si>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</si>
  <si>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</si>
  <si>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</si>
  <si>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</si>
  <si>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</si>
  <si>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</si>
  <si>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</si>
  <si>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</si>
  <si>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</si>
  <si>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</si>
  <si>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</si>
  <si>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</si>
  <si>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</si>
  <si>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</si>
  <si>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</si>
  <si>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</si>
  <si>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</si>
  <si>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</si>
  <si>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</si>
  <si>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</si>
  <si>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</si>
  <si>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</si>
  <si>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</si>
  <si>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</si>
  <si>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</si>
  <si>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</si>
  <si>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</si>
  <si>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</si>
  <si>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</si>
  <si>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</si>
  <si>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</si>
  <si>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</si>
  <si>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</si>
  <si>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</si>
  <si>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</si>
  <si>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</si>
  <si>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</si>
  <si>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</si>
  <si>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</si>
  <si>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</si>
  <si>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</si>
  <si>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</si>
  <si>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</si>
  <si>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</si>
  <si>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</si>
  <si>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</si>
  <si>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</si>
  <si>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</si>
  <si>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</si>
  <si>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</si>
  <si>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</si>
  <si>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</si>
  <si>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</si>
  <si>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</si>
  <si>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</si>
  <si>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</si>
  <si>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</si>
  <si>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</si>
  <si>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</si>
  <si>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</si>
  <si>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</si>
  <si>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</si>
  <si>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</si>
  <si>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</si>
  <si>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</si>
  <si>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</si>
  <si>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</si>
  <si>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</si>
  <si>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</si>
  <si>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</si>
  <si>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</si>
  <si>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</si>
  <si>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</si>
  <si>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</si>
  <si>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</si>
  <si>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</si>
  <si>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</si>
  <si>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</si>
  <si>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</si>
  <si>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</si>
  <si>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</si>
  <si>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</si>
  <si>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</si>
  <si>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</si>
  <si>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</si>
  <si>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</si>
  <si>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</si>
  <si>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</si>
  <si>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</si>
  <si>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</si>
  <si>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</si>
  <si>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</si>
  <si>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</si>
  <si>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</si>
  <si>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</si>
  <si>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</si>
  <si>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</si>
  <si>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</si>
  <si>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</si>
  <si>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</si>
  <si>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</si>
  <si>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</si>
  <si>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</si>
  <si>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</si>
  <si>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</si>
  <si>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</si>
  <si>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</si>
  <si>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</si>
  <si>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</si>
  <si>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</si>
  <si>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</si>
  <si>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</si>
  <si>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</si>
  <si>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</si>
  <si>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</si>
  <si>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</si>
  <si>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</si>
  <si>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</si>
  <si>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</si>
  <si>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</si>
  <si>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</si>
  <si>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</si>
  <si>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</si>
  <si>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</si>
  <si>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</si>
  <si>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</si>
  <si>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</si>
  <si>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</si>
  <si>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</si>
  <si>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</si>
  <si>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</si>
  <si>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</si>
  <si>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</si>
  <si>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</si>
  <si>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</si>
  <si>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</si>
  <si>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</si>
  <si>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</si>
  <si>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</si>
  <si>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</si>
  <si>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</si>
  <si>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</si>
  <si>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</si>
  <si>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</si>
  <si>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</si>
  <si>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</si>
  <si>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</si>
  <si>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</si>
  <si>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</si>
  <si>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</si>
  <si>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</si>
  <si>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</si>
  <si>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</si>
  <si>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</si>
  <si>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</si>
  <si>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</si>
  <si>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</si>
  <si>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</si>
  <si>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</si>
  <si>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</si>
  <si>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</si>
  <si>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</si>
  <si>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</si>
  <si>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</si>
  <si>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</si>
  <si>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</si>
  <si>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</si>
  <si>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</si>
  <si>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</si>
  <si>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</si>
  <si>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</si>
  <si>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</si>
  <si>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</si>
  <si>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</si>
  <si>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</si>
  <si>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</si>
  <si>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</si>
  <si>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</si>
  <si>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</si>
  <si>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</si>
  <si>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</si>
  <si>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</si>
  <si>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</si>
  <si>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</si>
  <si>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</si>
  <si>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</si>
  <si>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</si>
  <si>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</si>
  <si>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</si>
  <si>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</si>
  <si>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</si>
  <si>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</si>
  <si>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</si>
  <si>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</si>
  <si>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</si>
  <si>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</si>
  <si>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</si>
  <si>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</si>
  <si>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</si>
  <si>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</si>
  <si>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</si>
  <si>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</si>
  <si>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</si>
  <si>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</si>
  <si>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</si>
  <si>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</si>
  <si>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</si>
  <si>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</si>
  <si>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</si>
  <si>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</si>
  <si>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</si>
  <si>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</si>
  <si>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</si>
  <si>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</si>
  <si>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</si>
  <si>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</si>
  <si>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</si>
  <si>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</si>
  <si>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</si>
  <si>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</si>
  <si>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</si>
  <si>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</si>
  <si>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</si>
  <si>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</si>
  <si>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</si>
  <si>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</si>
  <si>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</si>
  <si>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</si>
  <si>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</si>
  <si>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</si>
  <si>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</si>
  <si>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</si>
  <si>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</si>
  <si>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</si>
  <si>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</si>
  <si>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</si>
  <si>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</si>
  <si>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</si>
  <si>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</si>
  <si>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</si>
  <si>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</si>
  <si>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</si>
  <si>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</si>
  <si>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</si>
  <si>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</si>
  <si>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</si>
  <si>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</si>
  <si>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</si>
  <si>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</si>
  <si>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</si>
  <si>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</si>
  <si>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</si>
  <si>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</si>
  <si>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</si>
  <si>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</si>
  <si>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</si>
  <si>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</si>
  <si>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</si>
  <si>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</si>
  <si>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</si>
  <si>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</si>
  <si>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</si>
  <si>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</si>
  <si>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</si>
  <si>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</si>
  <si>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</si>
  <si>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</si>
  <si>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</si>
  <si>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</si>
  <si>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</si>
  <si>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</si>
  <si>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</si>
  <si>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</si>
  <si>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</si>
  <si>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</si>
  <si>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</si>
  <si>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</si>
  <si>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</si>
  <si>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</si>
  <si>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</si>
  <si>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</si>
  <si>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</si>
  <si>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</si>
  <si>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</si>
  <si>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</si>
  <si>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</si>
  <si>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</si>
  <si>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</si>
  <si>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</si>
  <si>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</si>
  <si>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</si>
  <si>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</si>
  <si>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</si>
  <si>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</si>
  <si>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</si>
  <si>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</si>
  <si>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</si>
  <si>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</si>
  <si>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</si>
  <si>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</si>
  <si>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</si>
  <si>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</si>
  <si>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</si>
  <si>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</si>
  <si>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</si>
  <si>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</si>
  <si>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</si>
  <si>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</si>
  <si>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</si>
  <si>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</si>
  <si>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</si>
  <si>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</si>
  <si>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</si>
  <si>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</si>
  <si>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</si>
  <si>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</si>
  <si>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</si>
  <si>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</si>
  <si>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</si>
  <si>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</si>
  <si>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</si>
  <si>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</si>
  <si>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</si>
  <si>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</si>
  <si>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</si>
  <si>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</si>
  <si>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</si>
  <si>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</si>
  <si>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</si>
  <si>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</si>
  <si>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</si>
  <si>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</si>
  <si>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</si>
  <si>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</si>
  <si>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</si>
  <si>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</si>
  <si>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</si>
  <si>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</si>
  <si>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</si>
  <si>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</si>
  <si>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</si>
  <si>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</si>
  <si>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</si>
  <si>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</si>
  <si>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</si>
  <si>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</si>
  <si>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</si>
  <si>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</si>
  <si>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</si>
  <si>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</si>
  <si>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</si>
  <si>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</si>
  <si>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</si>
  <si>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</si>
  <si>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</si>
  <si>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</si>
  <si>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</si>
  <si>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</si>
  <si>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</si>
  <si>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</si>
  <si>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</si>
  <si>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</si>
  <si>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</si>
  <si>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</si>
  <si>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</si>
  <si>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</si>
  <si>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</si>
  <si>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</si>
  <si>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</si>
  <si>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</si>
  <si>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</si>
  <si>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</si>
  <si>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</si>
  <si>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</si>
  <si>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</si>
  <si>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</si>
  <si>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</si>
  <si>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</si>
  <si>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</si>
  <si>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</si>
  <si>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</si>
  <si>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</si>
  <si>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</si>
  <si>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</si>
  <si>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</si>
  <si>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</si>
  <si>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</si>
  <si>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</si>
  <si>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</si>
  <si>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</si>
  <si>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</si>
  <si>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</si>
  <si>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</si>
  <si>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</si>
  <si>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</si>
  <si>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</si>
  <si>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</si>
  <si>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</si>
  <si>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</si>
  <si>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</si>
  <si>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</si>
  <si>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</si>
  <si>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</si>
  <si>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</si>
  <si>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</si>
  <si>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</si>
  <si>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</si>
  <si>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</si>
  <si>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</si>
  <si>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</si>
  <si>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</si>
  <si>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</si>
  <si>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</si>
  <si>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</si>
  <si>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</si>
  <si>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</si>
  <si>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</si>
  <si>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</si>
  <si>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</si>
  <si>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</si>
  <si>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</si>
  <si>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</si>
  <si>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</si>
  <si>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</si>
  <si>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</si>
  <si>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</si>
  <si>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</si>
  <si>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</si>
  <si>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</si>
  <si>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</si>
  <si>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</si>
  <si>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</si>
  <si>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</si>
  <si>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</si>
  <si>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</si>
  <si>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</si>
  <si>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</si>
  <si>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</si>
  <si>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</si>
  <si>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</si>
  <si>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</si>
  <si>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</si>
  <si>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</si>
  <si>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</si>
  <si>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</si>
  <si>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</si>
  <si>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</si>
  <si>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</si>
  <si>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</si>
  <si>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</si>
  <si>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</si>
  <si>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</si>
  <si>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</si>
  <si>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</si>
  <si>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</si>
  <si>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</si>
  <si>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</si>
  <si>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</si>
  <si>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</si>
  <si>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</si>
  <si>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</si>
  <si>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</si>
  <si>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</si>
  <si>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</si>
  <si>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</si>
  <si>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</si>
  <si>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</si>
  <si>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</si>
  <si>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</si>
  <si>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</si>
  <si>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</si>
  <si>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</si>
  <si>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</si>
  <si>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</si>
  <si>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</si>
  <si>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</si>
  <si>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</si>
  <si>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</si>
  <si>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</si>
  <si>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</si>
  <si>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</si>
  <si>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</si>
  <si>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</si>
  <si>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</si>
  <si>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</si>
  <si>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</si>
  <si>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</si>
  <si>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</si>
  <si>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</si>
  <si>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</si>
  <si>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</si>
  <si>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</si>
  <si>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</si>
  <si>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</si>
  <si>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</si>
  <si>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</si>
  <si>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</si>
  <si>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</si>
  <si>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</si>
  <si>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</si>
  <si>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</si>
  <si>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</si>
  <si>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</si>
  <si>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</si>
  <si>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</si>
  <si>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</si>
  <si>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</si>
  <si>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</si>
  <si>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</si>
  <si>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</si>
  <si>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</si>
  <si>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</si>
  <si>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</si>
  <si>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</si>
  <si>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</si>
  <si>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</si>
  <si>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</si>
  <si>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</si>
  <si>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</si>
  <si>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</si>
  <si>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</si>
  <si>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</si>
  <si>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</si>
  <si>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</si>
  <si>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</si>
  <si>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</si>
  <si>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</si>
  <si>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</si>
  <si>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</si>
  <si>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</si>
  <si>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</si>
  <si>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</si>
  <si>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</si>
  <si>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</si>
  <si>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</si>
  <si>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</si>
  <si>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</si>
  <si>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</si>
  <si>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</si>
  <si>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</si>
  <si>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</si>
  <si>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</si>
  <si>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</si>
  <si>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</si>
  <si>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</si>
  <si>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</si>
  <si>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</si>
  <si>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</si>
  <si>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</si>
  <si>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</si>
  <si>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</si>
  <si>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</si>
  <si>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</si>
  <si>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</si>
  <si>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</si>
  <si>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</si>
  <si>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</si>
  <si>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</si>
  <si>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</si>
  <si>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</si>
  <si>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</si>
  <si>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</si>
  <si>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</si>
  <si>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</si>
  <si>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</si>
  <si>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</si>
  <si>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</si>
  <si>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</si>
  <si>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</si>
  <si>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</si>
  <si>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</si>
  <si>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</si>
  <si>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</si>
  <si>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</si>
  <si>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</si>
  <si>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</si>
  <si>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</si>
  <si>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</si>
  <si>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</si>
  <si>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</si>
  <si>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</si>
  <si>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</si>
  <si>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</si>
  <si>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</si>
  <si>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</si>
  <si>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</si>
  <si>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</si>
  <si>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</si>
  <si>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</si>
  <si>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</si>
  <si>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</si>
  <si>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</si>
  <si>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</si>
  <si>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</si>
  <si>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</si>
  <si>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</si>
  <si>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</si>
  <si>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</si>
  <si>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</si>
  <si>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</si>
  <si>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</si>
  <si>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</si>
  <si>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</si>
  <si>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</si>
  <si>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</si>
  <si>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</si>
  <si>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</si>
  <si>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</si>
  <si>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</si>
  <si>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</si>
  <si>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</si>
  <si>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</si>
  <si>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</si>
  <si>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</si>
  <si>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</si>
  <si>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</si>
  <si>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</si>
  <si>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</si>
  <si>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</si>
  <si>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</si>
  <si>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</si>
  <si>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</si>
  <si>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</si>
  <si>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</si>
  <si>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</si>
  <si>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</si>
  <si>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</si>
  <si>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</si>
  <si>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</si>
  <si>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</si>
  <si>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</si>
  <si>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</si>
  <si>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</si>
  <si>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</si>
  <si>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</si>
  <si>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</si>
  <si>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</si>
  <si>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</si>
  <si>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</si>
  <si>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</si>
  <si>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</si>
  <si>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</si>
  <si>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</si>
  <si>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</si>
  <si>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</si>
  <si>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</si>
  <si>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</si>
  <si>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</si>
  <si>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</si>
  <si>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</si>
  <si>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</si>
  <si>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</si>
  <si>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</si>
  <si>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</si>
  <si>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</si>
  <si>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</si>
  <si>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</si>
  <si>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</si>
  <si>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</si>
  <si>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</si>
  <si>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</si>
  <si>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</si>
  <si>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</si>
  <si>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</si>
  <si>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</si>
  <si>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</si>
  <si>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</si>
  <si>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</si>
  <si>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</si>
  <si>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</si>
  <si>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</si>
  <si>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</si>
  <si>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</si>
  <si>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</si>
  <si>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</si>
  <si>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</si>
  <si>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</si>
  <si>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</si>
  <si>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</si>
  <si>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</si>
  <si>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</si>
  <si>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</si>
  <si>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</si>
  <si>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</si>
  <si>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</si>
  <si>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</si>
  <si>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</si>
  <si>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</si>
  <si>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</si>
  <si>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</si>
  <si>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</si>
  <si>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</si>
  <si>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</si>
  <si>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</si>
  <si>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</si>
  <si>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</si>
  <si>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</si>
  <si>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</si>
  <si>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</si>
  <si>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</si>
  <si>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</si>
  <si>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</si>
  <si>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</si>
  <si>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</si>
  <si>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</si>
  <si>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</si>
  <si>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</si>
  <si>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</si>
  <si>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</si>
  <si>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</si>
  <si>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</si>
  <si>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</si>
  <si>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</si>
  <si>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</si>
  <si>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</si>
  <si>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</si>
  <si>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</si>
  <si>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</si>
  <si>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</si>
  <si>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</si>
  <si>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</si>
  <si>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</si>
  <si>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</si>
  <si>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</si>
  <si>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</si>
  <si>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</si>
  <si>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</si>
  <si>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</si>
  <si>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</si>
  <si>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</si>
  <si>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</si>
  <si>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</si>
  <si>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</si>
  <si>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</si>
  <si>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</si>
  <si>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</si>
  <si>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</si>
  <si>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</si>
  <si>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</si>
  <si>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</si>
  <si>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</si>
  <si>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</si>
  <si>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</si>
  <si>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</si>
  <si>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</si>
  <si>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</si>
  <si>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</si>
  <si>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</si>
  <si>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</si>
  <si>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</si>
  <si>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</si>
  <si>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</si>
  <si>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</si>
  <si>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</si>
  <si>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</si>
  <si>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</si>
  <si>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</si>
  <si>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</si>
  <si>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</si>
  <si>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</si>
  <si>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</si>
  <si>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</si>
  <si>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</si>
  <si>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</si>
  <si>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</si>
  <si>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</si>
  <si>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</si>
  <si>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</si>
  <si>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</si>
  <si>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</si>
  <si>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</si>
  <si>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</si>
  <si>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</si>
  <si>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</si>
  <si>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</si>
  <si>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</si>
  <si>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</si>
  <si>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</si>
  <si>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</si>
  <si>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</si>
  <si>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</si>
  <si>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</si>
  <si>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</si>
  <si>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</si>
  <si>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</si>
  <si>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</si>
  <si>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</si>
  <si>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</si>
  <si>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</si>
  <si>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</si>
  <si>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</si>
  <si>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</si>
  <si>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</si>
  <si>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</si>
  <si>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</si>
  <si>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</si>
  <si>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</si>
  <si>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</si>
  <si>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</si>
  <si>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</si>
  <si>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</si>
  <si>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</si>
  <si>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</si>
  <si>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</si>
  <si>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</si>
  <si>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</si>
  <si>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</si>
  <si>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</si>
  <si>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</si>
  <si>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</si>
  <si>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</si>
  <si>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</si>
  <si>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</si>
  <si>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</si>
  <si>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</si>
  <si>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</si>
  <si>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</si>
  <si>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</si>
  <si>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</si>
  <si>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</si>
  <si>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</si>
  <si>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</si>
  <si>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</si>
  <si>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</si>
  <si>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</si>
  <si>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</si>
  <si>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</si>
  <si>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</si>
  <si>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</si>
  <si>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</si>
  <si>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</si>
  <si>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</si>
  <si>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</si>
  <si>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</si>
  <si>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</si>
  <si>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</si>
  <si>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</si>
  <si>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</si>
  <si>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</si>
  <si>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</si>
  <si>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</si>
  <si>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</si>
  <si>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</si>
  <si>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</si>
  <si>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</si>
  <si>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</si>
  <si>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</si>
  <si>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</si>
  <si>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</si>
  <si>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</si>
  <si>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</si>
  <si>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</si>
  <si>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</si>
  <si>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</si>
  <si>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</si>
  <si>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</si>
  <si>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</si>
  <si>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</si>
  <si>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</si>
  <si>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</si>
  <si>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</si>
  <si>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</si>
  <si>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</si>
  <si>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</si>
  <si>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</si>
  <si>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</si>
  <si>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</si>
  <si>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</si>
  <si>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</si>
  <si>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</si>
  <si>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</si>
  <si>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</si>
  <si>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</si>
  <si>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</si>
  <si>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</si>
  <si>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</si>
  <si>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</si>
  <si>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</si>
  <si>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</si>
  <si>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</si>
  <si>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</si>
  <si>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</si>
  <si>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</si>
  <si>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</si>
  <si>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</si>
  <si>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</si>
  <si>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</si>
  <si>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</si>
  <si>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</si>
  <si>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</si>
  <si>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</si>
  <si>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</si>
  <si>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</si>
  <si>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</si>
  <si>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</si>
  <si>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</si>
  <si>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</si>
  <si>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</si>
  <si>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</si>
  <si>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</si>
  <si>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</si>
  <si>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</si>
  <si>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</si>
  <si>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</si>
  <si>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</si>
  <si>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</si>
  <si>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</si>
  <si>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</si>
  <si>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</si>
  <si>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</si>
  <si>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</si>
  <si>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</si>
  <si>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</si>
  <si>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</si>
  <si>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</si>
  <si>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</si>
  <si>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</si>
  <si>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</si>
  <si>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</si>
  <si>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</si>
  <si>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</si>
  <si>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</si>
  <si>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</si>
  <si>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</si>
  <si>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</si>
  <si>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</si>
  <si>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</si>
  <si>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</si>
  <si>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</si>
  <si>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</si>
  <si>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</si>
  <si>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</si>
  <si>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</si>
  <si>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</si>
  <si>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</si>
  <si>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</si>
  <si>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</si>
  <si>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</si>
  <si>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</si>
  <si>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</si>
  <si>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</si>
  <si>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</si>
  <si>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</si>
  <si>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</si>
  <si>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</si>
  <si>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</si>
  <si>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</si>
  <si>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</si>
  <si>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</si>
  <si>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</si>
  <si>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</si>
  <si>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</si>
  <si>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</si>
  <si>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</si>
  <si>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</si>
  <si>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</si>
  <si>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</si>
  <si>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</si>
  <si>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</si>
  <si>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</si>
  <si>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</si>
  <si>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</si>
  <si>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</si>
  <si>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</si>
  <si>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</si>
  <si>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</si>
  <si>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</si>
  <si>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</si>
  <si>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</si>
  <si>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</si>
  <si>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</si>
  <si>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</si>
  <si>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</si>
  <si>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</si>
  <si>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</si>
  <si>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</si>
  <si>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</si>
  <si>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</si>
  <si>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</si>
  <si>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</si>
  <si>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</si>
  <si>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</si>
  <si>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</si>
  <si>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</si>
  <si>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</si>
  <si>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</si>
  <si>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</si>
  <si>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</si>
  <si>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</si>
  <si>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</si>
  <si>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</si>
  <si>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</si>
  <si>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</si>
  <si>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</si>
  <si>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</si>
  <si>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</si>
  <si>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</si>
  <si>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</si>
  <si>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</si>
  <si>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</si>
  <si>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</si>
  <si>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</si>
  <si>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</si>
  <si>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</si>
  <si>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</si>
  <si>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</si>
  <si>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</si>
  <si>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</si>
  <si>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</si>
  <si>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</si>
  <si>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</si>
  <si>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</si>
  <si>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</si>
  <si>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</si>
  <si>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</si>
  <si>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</si>
  <si>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</si>
  <si>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</si>
  <si>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</si>
  <si>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</si>
  <si>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</si>
  <si>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</si>
  <si>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</si>
  <si>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</si>
  <si>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</si>
  <si>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</si>
  <si>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</si>
  <si>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</si>
  <si>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</si>
  <si>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</si>
  <si>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</si>
  <si>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</si>
  <si>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</si>
  <si>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</si>
  <si>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</si>
  <si>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</si>
  <si>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</si>
  <si>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</si>
  <si>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</si>
  <si>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</si>
  <si>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</si>
  <si>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</si>
  <si>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</si>
  <si>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</si>
  <si>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</si>
  <si>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</si>
  <si>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</si>
  <si>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</si>
  <si>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</si>
  <si>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</si>
  <si>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</si>
  <si>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</si>
  <si>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</si>
  <si>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</si>
  <si>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</si>
  <si>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</si>
  <si>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</si>
  <si>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</si>
  <si>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</si>
  <si>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</si>
  <si>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</si>
  <si>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</si>
  <si>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</si>
  <si>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</si>
  <si>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</si>
  <si>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</si>
  <si>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</si>
  <si>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</si>
  <si>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</si>
  <si>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</si>
  <si>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</si>
  <si>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</si>
  <si>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</si>
  <si>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</si>
  <si>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</si>
  <si>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</si>
  <si>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</si>
  <si>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</si>
  <si>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</si>
  <si>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</si>
  <si>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</si>
  <si>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</si>
  <si>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</si>
  <si>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</si>
  <si>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</si>
  <si>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</si>
  <si>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</si>
  <si>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</si>
  <si>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</si>
  <si>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</si>
  <si>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</si>
  <si>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</si>
  <si>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</si>
  <si>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</si>
  <si>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</si>
  <si>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</si>
  <si>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</si>
  <si>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</si>
  <si>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</si>
  <si>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</si>
  <si>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</si>
  <si>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</si>
  <si>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</si>
  <si>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</si>
  <si>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</si>
  <si>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</si>
  <si>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</si>
  <si>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</si>
  <si>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</si>
  <si>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</si>
  <si>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</si>
  <si>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</si>
  <si>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</si>
  <si>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</si>
  <si>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</si>
  <si>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</si>
  <si>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</si>
  <si>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</si>
  <si>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</si>
  <si>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</si>
  <si>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</si>
  <si>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</si>
  <si>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</si>
  <si>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</si>
  <si>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</si>
  <si>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</si>
  <si>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</si>
  <si>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</si>
  <si>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</si>
  <si>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</si>
  <si>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</si>
  <si>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</si>
  <si>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</si>
  <si>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</si>
  <si>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</si>
  <si>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</si>
  <si>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</si>
  <si>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</si>
  <si>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</si>
  <si>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</si>
  <si>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</si>
  <si>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</si>
  <si>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</si>
  <si>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</si>
  <si>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</si>
  <si>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</si>
  <si>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</si>
  <si>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</si>
  <si>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</si>
  <si>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</si>
  <si>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</si>
  <si>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</si>
  <si>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</si>
  <si>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</si>
  <si>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</si>
  <si>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</si>
  <si>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</si>
  <si>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</si>
  <si>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</si>
  <si>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</si>
  <si>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</si>
  <si>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</si>
  <si>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</si>
  <si>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</si>
  <si>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</si>
  <si>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</si>
  <si>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</si>
  <si>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</si>
  <si>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</si>
  <si>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</si>
  <si>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</si>
  <si>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</si>
  <si>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</si>
  <si>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</si>
  <si>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</si>
  <si>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</si>
  <si>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</si>
  <si>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</si>
  <si>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</si>
  <si>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</si>
  <si>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</si>
  <si>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</si>
  <si>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</si>
  <si>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</si>
  <si>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</si>
  <si>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</si>
  <si>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</si>
  <si>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</si>
  <si>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</si>
  <si>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</si>
  <si>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</si>
  <si>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</si>
  <si>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</si>
  <si>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</si>
  <si>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</si>
  <si>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</si>
  <si>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</si>
  <si>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</si>
  <si>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</si>
  <si>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</si>
  <si>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</si>
  <si>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</si>
  <si>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</si>
  <si>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</si>
  <si>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</si>
  <si>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</si>
  <si>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</si>
  <si>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</si>
  <si>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</si>
  <si>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</si>
  <si>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</si>
  <si>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</si>
  <si>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</si>
  <si>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</si>
  <si>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</si>
  <si>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</si>
  <si>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</si>
  <si>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</si>
  <si>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</si>
  <si>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</si>
  <si>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</si>
  <si>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</si>
  <si>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</si>
  <si>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</si>
  <si>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</si>
  <si>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</si>
  <si>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</si>
  <si>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</si>
  <si>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</si>
  <si>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</si>
  <si>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</si>
  <si>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</si>
  <si>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</si>
  <si>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</si>
  <si>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</si>
  <si>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</si>
  <si>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</si>
  <si>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</si>
  <si>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</si>
  <si>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</si>
  <si>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</si>
  <si>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</si>
  <si>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</si>
  <si>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</si>
  <si>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</si>
  <si>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</si>
  <si>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</si>
  <si>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</si>
  <si>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</si>
  <si>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</si>
  <si>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</si>
  <si>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</si>
  <si>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</si>
  <si>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</si>
  <si>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</si>
  <si>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</si>
  <si>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</si>
  <si>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</si>
  <si>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</si>
  <si>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</si>
  <si>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</si>
  <si>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</si>
  <si>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</si>
  <si>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</si>
  <si>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</si>
  <si>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</si>
  <si>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</si>
  <si>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</si>
  <si>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</si>
  <si>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</si>
  <si>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</si>
  <si>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</si>
  <si>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</si>
  <si>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</si>
  <si>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</si>
  <si>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</si>
  <si>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</si>
  <si>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</si>
  <si>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</si>
  <si>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</si>
  <si>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</si>
  <si>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</si>
  <si>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</si>
  <si>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</si>
  <si>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</si>
  <si>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</si>
  <si>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</si>
  <si>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</si>
  <si>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</si>
  <si>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</si>
  <si>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</si>
  <si>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</si>
  <si>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</si>
  <si>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</si>
  <si>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</si>
  <si>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</si>
  <si>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</si>
  <si>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</si>
  <si>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</si>
  <si>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</si>
  <si>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</si>
  <si>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</si>
  <si>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</si>
  <si>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</si>
  <si>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</si>
  <si>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</si>
  <si>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</si>
  <si>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</si>
  <si>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</si>
  <si>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</si>
  <si>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</si>
  <si>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</si>
  <si>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</si>
  <si>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</si>
  <si>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</si>
  <si>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</si>
  <si>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</si>
  <si>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</si>
  <si>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</si>
  <si>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</si>
  <si>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</si>
  <si>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</si>
  <si>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</si>
  <si>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</si>
  <si>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</si>
  <si>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</si>
  <si>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</si>
  <si>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</si>
  <si>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</si>
  <si>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</si>
  <si>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</si>
  <si>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</si>
  <si>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</si>
  <si>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</si>
  <si>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</si>
  <si>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</si>
  <si>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</si>
  <si>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</si>
  <si>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</si>
  <si>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</si>
  <si>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</si>
  <si>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</si>
  <si>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</si>
  <si>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</si>
  <si>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</si>
  <si>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</si>
  <si>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</si>
  <si>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</si>
  <si>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</si>
  <si>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</si>
  <si>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</si>
  <si>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</si>
  <si>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</si>
  <si>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</si>
  <si>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</si>
  <si>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</si>
  <si>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</si>
  <si>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</si>
  <si>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</si>
  <si>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</si>
  <si>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</si>
  <si>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</si>
  <si>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</si>
  <si>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</si>
  <si>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</si>
  <si>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</si>
  <si>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</si>
  <si>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</si>
  <si>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</si>
  <si>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</si>
  <si>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</si>
  <si>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</si>
  <si>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</si>
  <si>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</si>
  <si>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</si>
  <si>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</si>
  <si>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</si>
  <si>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</si>
  <si>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</si>
  <si>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</si>
  <si>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</si>
  <si>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</si>
  <si>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</si>
  <si>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</si>
  <si>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</si>
  <si>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</si>
  <si>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</si>
  <si>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</si>
  <si>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</si>
  <si>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</si>
  <si>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</si>
  <si>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</si>
  <si>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</si>
  <si>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</si>
  <si>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</si>
  <si>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</si>
  <si>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</si>
  <si>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</si>
  <si>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</si>
  <si>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</si>
  <si>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</si>
  <si>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</si>
  <si>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</si>
  <si>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</si>
  <si>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</si>
  <si>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</si>
  <si>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</si>
  <si>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</si>
  <si>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</si>
  <si>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</si>
  <si>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</si>
  <si>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</si>
  <si>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</si>
  <si>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</si>
  <si>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</si>
  <si>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</si>
  <si>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</si>
  <si>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</si>
  <si>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</si>
  <si>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</si>
  <si>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</si>
  <si>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</si>
  <si>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</si>
  <si>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</si>
  <si>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</si>
  <si>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</si>
  <si>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</si>
  <si>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</si>
  <si>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</si>
  <si>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</si>
  <si>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</si>
  <si>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</si>
  <si>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</si>
  <si>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</si>
  <si>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</si>
  <si>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</si>
  <si>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</si>
  <si>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</si>
  <si>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</si>
  <si>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</si>
  <si>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</si>
  <si>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</si>
  <si>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</si>
  <si>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</si>
  <si>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</si>
  <si>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</si>
  <si>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</si>
  <si>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</si>
  <si>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</si>
  <si>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</si>
  <si>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</si>
  <si>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</si>
  <si>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</si>
  <si>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</si>
  <si>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</si>
  <si>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</si>
  <si>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</si>
  <si>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</si>
  <si>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</si>
  <si>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</si>
  <si>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</si>
  <si>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</si>
  <si>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</si>
  <si>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</si>
  <si>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</si>
  <si>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</si>
  <si>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</si>
  <si>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</si>
  <si>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</si>
  <si>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</si>
  <si>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</si>
  <si>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</si>
  <si>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</si>
  <si>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</si>
  <si>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</si>
  <si>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</si>
  <si>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</si>
  <si>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</si>
  <si>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</si>
  <si>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</si>
  <si>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</si>
  <si>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</si>
  <si>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</si>
  <si>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</si>
  <si>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</si>
  <si>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</si>
  <si>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</si>
  <si>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</si>
  <si>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</si>
  <si>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</si>
  <si>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</si>
  <si>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</si>
  <si>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</si>
  <si>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</si>
  <si>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</si>
  <si>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</si>
  <si>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</si>
  <si>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</si>
  <si>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</si>
  <si>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</si>
  <si>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</si>
  <si>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</si>
  <si>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</si>
  <si>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</si>
  <si>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</si>
  <si>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</si>
  <si>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</si>
  <si>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</si>
  <si>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</si>
  <si>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</si>
  <si>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</si>
  <si>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</si>
  <si>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</si>
  <si>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</si>
  <si>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</si>
  <si>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</si>
  <si>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</si>
  <si>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</si>
  <si>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</si>
  <si>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</si>
  <si>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</si>
  <si>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</si>
  <si>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</si>
  <si>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</si>
  <si>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</si>
  <si>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</si>
  <si>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</si>
  <si>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</si>
  <si>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</si>
  <si>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</si>
  <si>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</si>
  <si>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</si>
  <si>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</si>
  <si>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</si>
  <si>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</si>
  <si>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</si>
  <si>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</si>
  <si>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</si>
  <si>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</si>
  <si>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</si>
  <si>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</si>
  <si>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</si>
  <si>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</si>
  <si>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</si>
  <si>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</si>
  <si>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</si>
  <si>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</si>
  <si>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</si>
  <si>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</si>
  <si>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</si>
  <si>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</si>
  <si>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</si>
  <si>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</si>
  <si>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</si>
  <si>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</si>
  <si>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</si>
  <si>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</si>
  <si>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</si>
  <si>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</si>
  <si>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</si>
  <si>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</si>
  <si>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</si>
  <si>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</si>
  <si>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</si>
  <si>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</si>
  <si>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</si>
  <si>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</si>
  <si>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</si>
  <si>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</si>
  <si>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</si>
  <si>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</si>
  <si>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</si>
  <si>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</si>
  <si>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</si>
  <si>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</si>
  <si>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</si>
  <si>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</si>
  <si>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</si>
  <si>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</si>
  <si>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</si>
  <si>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</si>
  <si>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</si>
  <si>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</si>
  <si>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</si>
  <si>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</si>
  <si>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</si>
  <si>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</si>
  <si>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</si>
  <si>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</si>
  <si>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</si>
  <si>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</si>
  <si>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</si>
  <si>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</si>
  <si>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</si>
  <si>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</si>
  <si>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</si>
  <si>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</si>
  <si>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</si>
  <si>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</si>
  <si>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</si>
  <si>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</si>
  <si>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</si>
  <si>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</si>
  <si>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</si>
  <si>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</si>
  <si>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</si>
  <si>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</si>
  <si>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</si>
  <si>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</si>
  <si>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</si>
  <si>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</si>
  <si>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</si>
  <si>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</si>
  <si>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</si>
  <si>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</si>
  <si>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</si>
  <si>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</si>
  <si>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</si>
  <si>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</si>
  <si>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</si>
  <si>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</si>
  <si>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</si>
  <si>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</si>
  <si>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</si>
  <si>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</si>
  <si>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</si>
  <si>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</si>
  <si>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</si>
  <si>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</si>
  <si>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</si>
  <si>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</si>
  <si>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</si>
  <si>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</si>
  <si>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</si>
  <si>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</si>
  <si>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</si>
  <si>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</si>
  <si>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</si>
  <si>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</si>
  <si>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</si>
  <si>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</si>
  <si>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</si>
  <si>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</si>
  <si>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</si>
  <si>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</si>
  <si>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</si>
  <si>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</si>
  <si>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</si>
  <si>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</si>
  <si>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</si>
  <si>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</si>
  <si>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</si>
  <si>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</si>
  <si>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</si>
  <si>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</si>
  <si>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</si>
  <si>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</si>
  <si>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</si>
  <si>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</si>
  <si>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</si>
  <si>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</si>
  <si>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</si>
  <si>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</si>
  <si>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</si>
  <si>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</si>
  <si>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</si>
  <si>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</si>
  <si>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</si>
  <si>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</si>
  <si>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</si>
  <si>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</si>
  <si>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</si>
  <si>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</si>
  <si>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</si>
  <si>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</si>
  <si>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</si>
  <si>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</si>
  <si>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</si>
  <si>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</si>
  <si>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</si>
  <si>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</si>
  <si>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</si>
  <si>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</si>
  <si>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</si>
  <si>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</si>
  <si>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</si>
  <si>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</si>
  <si>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</si>
  <si>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</si>
  <si>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</si>
  <si>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</si>
  <si>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</si>
  <si>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</si>
  <si>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</si>
  <si>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</si>
  <si>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</si>
  <si>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</si>
  <si>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</si>
  <si>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</si>
  <si>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</si>
  <si>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</si>
  <si>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</si>
  <si>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</si>
  <si>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</si>
  <si>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</si>
  <si>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</si>
  <si>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</si>
  <si>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</si>
  <si>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</si>
  <si>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</si>
  <si>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</si>
  <si>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</si>
  <si>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</si>
  <si>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</si>
  <si>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</si>
  <si>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</si>
  <si>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</si>
  <si>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</si>
  <si>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</si>
  <si>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</si>
  <si>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</si>
  <si>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</si>
  <si>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</si>
  <si>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</si>
  <si>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</si>
  <si>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</si>
  <si>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</si>
  <si>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</si>
  <si>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</si>
  <si>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</si>
  <si>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</si>
  <si>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</si>
  <si>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</si>
  <si>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</si>
  <si>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</si>
  <si>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</si>
  <si>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</si>
  <si>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</si>
  <si>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</si>
  <si>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</si>
  <si>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</si>
  <si>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</si>
  <si>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</si>
  <si>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</si>
  <si>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</si>
  <si>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</si>
  <si>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</si>
  <si>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</si>
  <si>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</si>
  <si>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</si>
  <si>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</si>
  <si>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</si>
  <si>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</si>
  <si>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</si>
  <si>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</si>
  <si>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</si>
  <si>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</si>
  <si>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</si>
  <si>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</si>
  <si>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</si>
  <si>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</si>
  <si>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</si>
  <si>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</si>
  <si>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</si>
  <si>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</si>
  <si>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</si>
  <si>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</si>
  <si>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</si>
  <si>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</si>
  <si>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</si>
  <si>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</si>
  <si>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</si>
  <si>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</si>
  <si>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</si>
  <si>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</si>
  <si>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</si>
  <si>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</si>
  <si>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</si>
  <si>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</si>
  <si>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</si>
  <si>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</si>
  <si>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</si>
  <si>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</si>
  <si>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</si>
  <si>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</si>
  <si>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</si>
  <si>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</si>
  <si>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</si>
  <si>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</si>
  <si>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</si>
  <si>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</si>
  <si>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</si>
  <si>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</si>
  <si>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</si>
  <si>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</si>
  <si>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</si>
  <si>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</si>
  <si>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</si>
  <si>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</si>
  <si>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</si>
  <si>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</si>
  <si>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</si>
  <si>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</si>
  <si>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</si>
  <si>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</si>
  <si>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</si>
  <si>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</si>
  <si>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</si>
  <si>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</si>
  <si>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</si>
  <si>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</si>
  <si>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</si>
  <si>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</si>
  <si>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</si>
  <si>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</si>
  <si>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</si>
  <si>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</si>
  <si>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</si>
  <si>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</si>
  <si>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</si>
  <si>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</si>
  <si>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</si>
  <si>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</si>
  <si>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</si>
  <si>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</si>
  <si>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</si>
  <si>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</si>
  <si>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</si>
  <si>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</si>
  <si>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</si>
  <si>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</si>
  <si>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</si>
  <si>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</si>
  <si>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</si>
  <si>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</si>
  <si>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</si>
  <si>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</si>
  <si>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</si>
  <si>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</si>
  <si>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</si>
  <si>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</si>
  <si>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</si>
  <si>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</si>
  <si>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</si>
  <si>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</si>
  <si>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</si>
  <si>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</si>
  <si>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</si>
  <si>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</si>
  <si>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</si>
  <si>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</si>
  <si>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</si>
  <si>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</si>
  <si>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</si>
  <si>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</si>
  <si>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</si>
  <si>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</si>
  <si>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</si>
  <si>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</si>
  <si>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</si>
  <si>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</si>
  <si>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</si>
  <si>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</si>
  <si>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</si>
  <si>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</si>
  <si>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</si>
  <si>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</si>
  <si>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</si>
  <si>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</si>
  <si>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</si>
  <si>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</si>
  <si>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</si>
  <si>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</si>
  <si>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</si>
  <si>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</si>
  <si>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</si>
  <si>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</si>
  <si>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</si>
  <si>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</si>
  <si>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</si>
  <si>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</si>
  <si>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</si>
  <si>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</si>
  <si>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</si>
  <si>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</si>
  <si>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</si>
  <si>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</si>
  <si>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</si>
  <si>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</si>
  <si>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</si>
  <si>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</si>
  <si>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</si>
  <si>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</si>
  <si>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</si>
  <si>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</si>
  <si>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</si>
  <si>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</si>
  <si>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</si>
  <si>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</si>
  <si>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</si>
  <si>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</si>
  <si>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</si>
  <si>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</si>
  <si>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</si>
  <si>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</si>
  <si>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</si>
  <si>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</si>
  <si>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</si>
  <si>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</si>
  <si>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</si>
  <si>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</si>
  <si>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</si>
  <si>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</si>
  <si>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</si>
  <si>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</si>
  <si>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</si>
  <si>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</si>
  <si>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</si>
  <si>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</si>
  <si>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</si>
  <si>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</si>
  <si>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</si>
  <si>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</si>
  <si>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</si>
  <si>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</si>
  <si>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</si>
  <si>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</si>
  <si>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</si>
  <si>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</si>
  <si>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</si>
  <si>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</si>
  <si>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</si>
  <si>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</si>
  <si>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</si>
  <si>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</si>
  <si>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</si>
  <si>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</si>
  <si>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</si>
  <si>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</si>
  <si>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</si>
  <si>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</si>
  <si>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</si>
  <si>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</si>
  <si>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</si>
  <si>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</si>
  <si>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</si>
  <si>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</si>
  <si>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</si>
  <si>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</si>
  <si>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</si>
  <si>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</si>
  <si>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</si>
  <si>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</si>
  <si>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</si>
  <si>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</si>
  <si>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</si>
  <si>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</si>
  <si>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</si>
  <si>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</si>
  <si>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</si>
  <si>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</si>
  <si>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</si>
  <si>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</si>
  <si>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</si>
  <si>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</si>
  <si>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</si>
  <si>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</si>
  <si>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</si>
  <si>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</si>
  <si>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</si>
  <si>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</si>
  <si>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</si>
  <si>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</si>
  <si>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</si>
  <si>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</si>
  <si>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</si>
  <si>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</si>
  <si>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</si>
  <si>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</si>
  <si>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</si>
  <si>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</si>
  <si>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</si>
  <si>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</si>
  <si>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</si>
  <si>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</si>
  <si>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</si>
  <si>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</si>
  <si>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</si>
  <si>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</si>
  <si>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</si>
  <si>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</si>
  <si>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</si>
  <si>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</si>
  <si>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</si>
  <si>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</si>
  <si>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</si>
  <si>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</si>
  <si>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</si>
  <si>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</si>
  <si>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</si>
  <si>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</si>
  <si>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</si>
  <si>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</si>
  <si>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</si>
  <si>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</si>
  <si>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</si>
  <si>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</si>
  <si>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</si>
  <si>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</si>
  <si>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</si>
  <si>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</si>
  <si>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</si>
  <si>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</si>
  <si>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</si>
  <si>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</si>
  <si>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</si>
  <si>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</si>
  <si>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</si>
  <si>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</si>
  <si>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</si>
  <si>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</si>
  <si>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</si>
  <si>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</si>
  <si>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</si>
  <si>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</si>
  <si>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</si>
  <si>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</si>
  <si>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</si>
  <si>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</si>
  <si>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</si>
  <si>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</si>
  <si>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</si>
  <si>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</si>
  <si>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</si>
  <si>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</si>
  <si>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</si>
  <si>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</si>
  <si>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</si>
  <si>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</si>
  <si>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</si>
  <si>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</si>
  <si>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</si>
  <si>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</si>
  <si>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</si>
  <si>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</si>
  <si>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</si>
  <si>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</si>
  <si>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</si>
  <si>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</si>
  <si>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</si>
  <si>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</si>
  <si>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</si>
  <si>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</si>
  <si>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</si>
  <si>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</si>
  <si>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</si>
  <si>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</si>
  <si>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</si>
  <si>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</si>
  <si>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</si>
  <si>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</si>
  <si>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</si>
  <si>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</si>
  <si>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</si>
  <si>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</si>
  <si>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</si>
  <si>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</si>
  <si>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</si>
  <si>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</si>
  <si>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</si>
  <si>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</si>
  <si>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</si>
  <si>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</si>
  <si>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</si>
  <si>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</si>
  <si>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</si>
  <si>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</si>
  <si>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</si>
  <si>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</si>
  <si>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</si>
  <si>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</si>
  <si>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</si>
  <si>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</si>
  <si>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</si>
  <si>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</si>
  <si>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</si>
  <si>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</si>
  <si>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</si>
  <si>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</si>
  <si>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</si>
  <si>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</si>
  <si>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</si>
  <si>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</si>
  <si>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</si>
  <si>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</si>
  <si>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</si>
  <si>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</si>
  <si>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</si>
  <si>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</si>
  <si>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</si>
  <si>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</si>
  <si>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</si>
  <si>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</si>
  <si>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</si>
  <si>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</si>
  <si>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</si>
  <si>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</si>
  <si>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</si>
  <si>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</si>
  <si>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</si>
  <si>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</si>
  <si>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</si>
  <si>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</si>
  <si>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</si>
  <si>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</si>
  <si>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</si>
  <si>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</si>
  <si>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</si>
  <si>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</si>
  <si>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</si>
  <si>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</si>
  <si>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</si>
  <si>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</si>
  <si>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</si>
  <si>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</si>
  <si>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</si>
  <si>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</si>
  <si>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</si>
  <si>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</si>
  <si>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</si>
  <si>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</si>
  <si>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</si>
  <si>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</si>
  <si>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</si>
  <si>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</si>
  <si>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</si>
  <si>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</si>
  <si>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</si>
  <si>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</si>
  <si>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</si>
  <si>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</si>
  <si>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</si>
  <si>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</si>
  <si>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</si>
  <si>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</si>
  <si>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</si>
  <si>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</si>
  <si>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</si>
  <si>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</si>
  <si>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</si>
  <si>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</si>
  <si>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</si>
  <si>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</si>
  <si>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</si>
  <si>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</si>
  <si>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</si>
  <si>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</si>
  <si>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</si>
  <si>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</si>
  <si>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</si>
  <si>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</si>
  <si>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</si>
  <si>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</si>
  <si>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</si>
  <si>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</si>
  <si>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</si>
  <si>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</si>
  <si>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</si>
  <si>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</si>
  <si>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</si>
  <si>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</si>
  <si>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</si>
  <si>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</si>
  <si>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</si>
  <si>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</si>
  <si>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</si>
  <si>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</si>
  <si>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</si>
  <si>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</si>
  <si>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</si>
  <si>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</si>
  <si>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</si>
  <si>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</si>
  <si>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</si>
  <si>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</si>
  <si>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</si>
  <si>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</si>
  <si>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</si>
  <si>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</si>
  <si>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</si>
  <si>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</si>
  <si>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</si>
  <si>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</si>
  <si>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</si>
  <si>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</si>
  <si>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</si>
  <si>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</si>
  <si>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</si>
  <si>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</si>
  <si>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</si>
  <si>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</si>
  <si>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</si>
  <si>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</si>
  <si>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</si>
  <si>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</si>
  <si>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</si>
  <si>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</si>
  <si>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</si>
  <si>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</si>
  <si>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</si>
  <si>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</si>
  <si>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</si>
  <si>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</si>
  <si>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</si>
  <si>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</si>
  <si>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</si>
  <si>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</si>
  <si>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</si>
  <si>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</si>
  <si>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</si>
  <si>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</si>
  <si>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</si>
  <si>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</si>
  <si>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</si>
  <si>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</si>
  <si>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</si>
  <si>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</si>
  <si>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</si>
  <si>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</si>
  <si>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</si>
  <si>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</si>
  <si>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</si>
  <si>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</si>
  <si>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</si>
  <si>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</si>
  <si>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</si>
  <si>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</si>
  <si>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</si>
  <si>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</si>
  <si>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</si>
  <si>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</si>
  <si>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</si>
  <si>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</si>
  <si>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</si>
  <si>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</si>
  <si>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</si>
  <si>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</si>
  <si>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</si>
  <si>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</si>
  <si>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</si>
  <si>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</si>
  <si>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</si>
  <si>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</si>
  <si>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</si>
  <si>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</si>
  <si>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</si>
  <si>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</si>
  <si>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</si>
  <si>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</si>
  <si>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</si>
  <si>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</si>
  <si>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</si>
  <si>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</si>
  <si>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</si>
  <si>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</si>
  <si>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</si>
  <si>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</si>
  <si>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</si>
  <si>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</si>
  <si>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</si>
  <si>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</si>
  <si>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</si>
  <si>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</si>
  <si>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</si>
  <si>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</si>
  <si>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</si>
  <si>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</si>
  <si>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</si>
  <si>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</si>
  <si>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</si>
  <si>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</si>
  <si>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</si>
  <si>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</si>
  <si>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</si>
  <si>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</si>
  <si>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</si>
  <si>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</si>
  <si>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</si>
  <si>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</si>
  <si>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</si>
  <si>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</si>
  <si>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</si>
  <si>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</si>
  <si>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</si>
  <si>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</si>
  <si>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</si>
  <si>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</si>
  <si>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</si>
  <si>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</si>
  <si>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</si>
  <si>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</si>
  <si>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</si>
  <si>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</si>
  <si>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</si>
  <si>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</si>
  <si>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</si>
  <si>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</si>
  <si>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</si>
  <si>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</si>
  <si>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</si>
  <si>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</si>
  <si>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</si>
  <si>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</si>
  <si>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</si>
  <si>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</si>
  <si>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</si>
  <si>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</si>
  <si>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</si>
  <si>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</si>
  <si>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</si>
  <si>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</si>
  <si>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</si>
  <si>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</si>
  <si>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</si>
  <si>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</si>
  <si>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</si>
  <si>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</si>
  <si>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</si>
  <si>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</si>
  <si>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</si>
  <si>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</si>
  <si>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</si>
  <si>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</si>
  <si>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</si>
  <si>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</si>
  <si>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</si>
  <si>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</si>
  <si>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</si>
  <si>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</si>
  <si>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</si>
  <si>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</si>
  <si>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</si>
  <si>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</si>
  <si>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</si>
  <si>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</si>
  <si>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</si>
  <si>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</si>
  <si>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</si>
  <si>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</si>
  <si>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</si>
  <si>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</si>
  <si>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</si>
  <si>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</si>
  <si>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</si>
  <si>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</si>
  <si>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</si>
  <si>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</si>
  <si>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</si>
  <si>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</si>
  <si>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</si>
  <si>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</si>
  <si>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</si>
  <si>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</si>
  <si>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</si>
  <si>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</si>
  <si>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</si>
  <si>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</si>
  <si>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</si>
  <si>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</si>
  <si>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</si>
  <si>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</si>
  <si>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</si>
  <si>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</si>
  <si>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</si>
  <si>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</si>
  <si>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</si>
  <si>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</si>
  <si>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</si>
  <si>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</si>
  <si>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</si>
  <si>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</si>
  <si>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</si>
  <si>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</si>
  <si>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</si>
  <si>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</si>
  <si>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</si>
  <si>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</si>
  <si>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</si>
  <si>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</si>
  <si>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</si>
  <si>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</si>
  <si>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</si>
  <si>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</si>
  <si>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</si>
  <si>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</si>
  <si>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</si>
  <si>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</si>
  <si>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</si>
  <si>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</si>
  <si>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</si>
  <si>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</si>
  <si>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</si>
  <si>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</si>
  <si>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</si>
  <si>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</si>
  <si>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</si>
  <si>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</si>
  <si>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</si>
  <si>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</si>
  <si>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</si>
  <si>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</si>
  <si>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</si>
  <si>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</si>
  <si>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</si>
  <si>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</si>
  <si>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</si>
  <si>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</si>
  <si>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</si>
  <si>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</si>
  <si>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</si>
  <si>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</si>
  <si>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</si>
  <si>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</si>
  <si>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</si>
  <si>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</si>
  <si>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</si>
  <si>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</si>
  <si>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</si>
  <si>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</si>
  <si>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</si>
  <si>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</si>
  <si>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</si>
  <si>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</si>
  <si>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</si>
  <si>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</si>
  <si>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</si>
  <si>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</si>
  <si>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</si>
  <si>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</si>
  <si>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</si>
  <si>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</si>
  <si>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</si>
  <si>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</si>
  <si>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</si>
  <si>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</si>
  <si>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</si>
  <si>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</si>
  <si>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</si>
  <si>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</si>
  <si>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</si>
  <si>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</si>
  <si>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</si>
  <si>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</si>
  <si>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</si>
  <si>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</si>
  <si>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</si>
  <si>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</si>
  <si>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</si>
  <si>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</si>
  <si>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</si>
  <si>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</si>
  <si>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</si>
  <si>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</si>
  <si>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</si>
  <si>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</si>
  <si>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</si>
  <si>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</si>
  <si>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</si>
  <si>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</si>
  <si>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</si>
  <si>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</si>
  <si>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</si>
  <si>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</si>
  <si>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</si>
  <si>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</si>
  <si>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</si>
  <si>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</si>
  <si>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</si>
  <si>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</si>
  <si>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</si>
  <si>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</si>
  <si>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</si>
  <si>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</si>
  <si>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</si>
  <si>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</si>
  <si>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</si>
  <si>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</si>
  <si>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</si>
  <si>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</si>
  <si>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</si>
  <si>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</si>
  <si>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</si>
  <si>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</si>
  <si>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</si>
  <si>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</si>
  <si>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</si>
  <si>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</si>
  <si>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</si>
  <si>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</si>
  <si>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</si>
  <si>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</si>
  <si>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</si>
  <si>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</si>
  <si>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</si>
  <si>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</si>
  <si>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</si>
  <si>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</si>
  <si>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</si>
  <si>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</si>
  <si>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</si>
  <si>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</si>
  <si>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</si>
  <si>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</si>
  <si>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</si>
  <si>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</si>
  <si>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</si>
  <si>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</si>
  <si>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</si>
  <si>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</si>
  <si>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</si>
  <si>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</si>
  <si>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</si>
  <si>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</si>
  <si>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</si>
  <si>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</si>
  <si>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</si>
  <si>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</si>
  <si>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</si>
  <si>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</si>
  <si>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</si>
  <si>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</si>
  <si>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</si>
  <si>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</si>
  <si>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</si>
  <si>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</si>
  <si>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</si>
  <si>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</si>
  <si>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</si>
  <si>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</si>
  <si>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</si>
  <si>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</si>
  <si>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</si>
  <si>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</si>
  <si>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</si>
  <si>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</si>
  <si>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</si>
  <si>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</si>
  <si>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</si>
  <si>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</si>
  <si>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</si>
  <si>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</si>
  <si>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</si>
  <si>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</si>
  <si>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</si>
  <si>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</si>
  <si>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</si>
  <si>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</si>
  <si>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</si>
  <si>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</si>
  <si>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</si>
  <si>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</si>
  <si>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</si>
  <si>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</si>
  <si>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</si>
  <si>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</si>
  <si>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</si>
  <si>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</si>
  <si>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</si>
  <si>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</si>
  <si>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</si>
  <si>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</si>
  <si>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</si>
  <si>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</si>
  <si>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</si>
  <si>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</si>
  <si>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</si>
  <si>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</si>
  <si>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</si>
  <si>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</si>
  <si>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</si>
  <si>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</si>
  <si>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</si>
  <si>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</si>
  <si>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</si>
  <si>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</si>
  <si>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</si>
  <si>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</si>
  <si>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</si>
  <si>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</si>
  <si>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</si>
  <si>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</si>
  <si>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</si>
  <si>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</si>
  <si>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</si>
  <si>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</si>
  <si>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</si>
  <si>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</si>
  <si>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</si>
  <si>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</si>
  <si>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</si>
  <si>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</si>
  <si>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</si>
  <si>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</si>
  <si>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</si>
  <si>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</si>
  <si>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</si>
  <si>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</si>
  <si>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</si>
  <si>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</si>
  <si>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</si>
  <si>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</si>
  <si>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</si>
  <si>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</si>
  <si>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</si>
  <si>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</si>
  <si>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</si>
  <si>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</si>
  <si>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</si>
  <si>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</si>
  <si>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</si>
  <si>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</si>
  <si>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</si>
  <si>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</si>
  <si>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</si>
  <si>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</si>
  <si>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</si>
  <si>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</si>
  <si>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</si>
  <si>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</si>
  <si>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</si>
  <si>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</si>
  <si>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</si>
  <si>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</si>
  <si>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</si>
  <si>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</si>
  <si>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</si>
  <si>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</si>
  <si>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</si>
  <si>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</si>
  <si>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</si>
  <si>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</si>
  <si>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</si>
  <si>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</si>
  <si>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</si>
  <si>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</si>
  <si>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</si>
  <si>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</si>
  <si>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</si>
  <si>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</si>
  <si>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</si>
  <si>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</si>
  <si>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</si>
  <si>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</si>
  <si>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</si>
  <si>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</si>
  <si>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</si>
  <si>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</si>
  <si>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</si>
  <si>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</si>
  <si>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</si>
  <si>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</si>
  <si>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</si>
  <si>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</si>
  <si>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</si>
  <si>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</si>
  <si>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</si>
  <si>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</si>
  <si>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</si>
  <si>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</si>
  <si>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</si>
  <si>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</si>
  <si>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</si>
  <si>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</si>
  <si>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</si>
  <si>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</si>
  <si>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</si>
  <si>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</si>
  <si>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</si>
  <si>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</si>
  <si>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</si>
  <si>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</si>
  <si>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</si>
  <si>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</si>
  <si>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</si>
  <si>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</si>
  <si>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</si>
  <si>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</si>
  <si>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</si>
  <si>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</si>
  <si>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</si>
  <si>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</si>
  <si>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</si>
  <si>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</si>
  <si>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</si>
  <si>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</si>
  <si>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</si>
  <si>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</si>
  <si>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</si>
  <si>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</si>
  <si>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</si>
  <si>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</si>
  <si>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</si>
  <si>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</si>
  <si>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</si>
  <si>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</si>
  <si>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</si>
  <si>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</si>
  <si>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</si>
  <si>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</si>
  <si>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</si>
  <si>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</si>
  <si>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</si>
  <si>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</si>
  <si>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</si>
  <si>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</si>
  <si>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</si>
  <si>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</si>
  <si>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</si>
  <si>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</si>
  <si>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</si>
  <si>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</si>
  <si>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</si>
  <si>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</si>
  <si>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</si>
  <si>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</si>
  <si>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</si>
  <si>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</si>
  <si>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</si>
  <si>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</si>
  <si>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</si>
  <si>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</si>
  <si>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</si>
  <si>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</si>
  <si>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</si>
  <si>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</si>
  <si>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</si>
  <si>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</si>
  <si>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</si>
  <si>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</si>
  <si>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</si>
  <si>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</si>
  <si>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</si>
  <si>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</si>
  <si>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</si>
  <si>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</si>
  <si>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</si>
  <si>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</si>
  <si>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</si>
  <si>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</si>
  <si>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</si>
  <si>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</si>
  <si>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</si>
  <si>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</si>
  <si>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</si>
  <si>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</si>
  <si>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</si>
  <si>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</si>
  <si>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</si>
  <si>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</si>
  <si>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</si>
  <si>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</si>
  <si>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</si>
  <si>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</si>
  <si>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</si>
  <si>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</si>
  <si>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</si>
  <si>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</si>
  <si>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</si>
  <si>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</si>
  <si>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</si>
  <si>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</si>
  <si>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</si>
  <si>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</si>
  <si>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</si>
  <si>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</si>
  <si>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</si>
  <si>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</si>
  <si>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</si>
  <si>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</si>
  <si>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</si>
  <si>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</si>
  <si>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</si>
  <si>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</si>
  <si>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</si>
  <si>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</si>
  <si>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</si>
  <si>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</si>
  <si>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</si>
  <si>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</si>
  <si>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</si>
  <si>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</si>
  <si>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</si>
  <si>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</si>
  <si>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</si>
  <si>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</si>
  <si>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</si>
  <si>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</si>
  <si>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</si>
  <si>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</si>
  <si>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</si>
  <si>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</si>
  <si>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</si>
  <si>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</si>
  <si>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</si>
  <si>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</si>
  <si>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</si>
  <si>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</si>
  <si>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</si>
  <si>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</si>
  <si>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</si>
  <si>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</si>
  <si>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</si>
  <si>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</si>
  <si>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</si>
  <si>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</si>
  <si>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</si>
  <si>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</si>
  <si>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</si>
  <si>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</si>
  <si>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</si>
  <si>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</si>
  <si>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</si>
  <si>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</si>
  <si>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</si>
  <si>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</si>
  <si>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</si>
  <si>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</si>
  <si>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</si>
  <si>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</si>
  <si>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</si>
  <si>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</si>
  <si>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</si>
  <si>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</si>
  <si>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</si>
  <si>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</si>
  <si>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</si>
  <si>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</si>
  <si>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</si>
  <si>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</si>
  <si>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</si>
  <si>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</si>
  <si>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</si>
  <si>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</si>
  <si>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</si>
  <si>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</si>
  <si>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</si>
  <si>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</si>
  <si>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</si>
  <si>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</si>
  <si>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</si>
  <si>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</si>
  <si>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</si>
  <si>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</si>
  <si>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</si>
  <si>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</si>
  <si>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</si>
  <si>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</si>
  <si>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</si>
  <si>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</si>
  <si>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</si>
  <si>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</si>
  <si>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</si>
  <si>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</si>
  <si>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</si>
  <si>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</si>
  <si>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</si>
  <si>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</si>
  <si>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</si>
  <si>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</si>
  <si>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</si>
  <si>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</si>
  <si>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</si>
  <si>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</si>
  <si>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</si>
  <si>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</si>
  <si>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</si>
  <si>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</si>
  <si>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</si>
  <si>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</si>
  <si>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</si>
  <si>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</si>
  <si>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</si>
  <si>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</si>
  <si>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</si>
  <si>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</si>
  <si>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</si>
  <si>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</si>
  <si>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</si>
  <si>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</si>
  <si>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</si>
  <si>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</si>
  <si>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</si>
  <si>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</si>
  <si>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</si>
  <si>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</si>
  <si>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</si>
  <si>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</si>
  <si>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</si>
  <si>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</si>
  <si>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</si>
  <si>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</si>
  <si>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</si>
  <si>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</si>
  <si>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</si>
  <si>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</si>
  <si>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</si>
  <si>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</si>
  <si>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</si>
  <si>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</si>
  <si>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</si>
  <si>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</si>
  <si>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</si>
  <si>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</si>
  <si>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</si>
  <si>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</si>
  <si>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</si>
  <si>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</si>
  <si>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</si>
  <si>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</si>
  <si>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</si>
  <si>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</si>
  <si>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</si>
  <si>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</si>
  <si>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</si>
  <si>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</si>
  <si>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</si>
  <si>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</si>
  <si>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</si>
  <si>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</si>
  <si>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</si>
  <si>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</si>
  <si>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</si>
  <si>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</si>
  <si>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</si>
  <si>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</si>
  <si>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</si>
  <si>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</si>
  <si>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</si>
  <si>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</si>
  <si>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</si>
  <si>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</si>
  <si>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</si>
  <si>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</si>
  <si>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</si>
  <si>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</si>
  <si>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</si>
  <si>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</si>
  <si>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</si>
  <si>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</si>
  <si>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</si>
  <si>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</si>
  <si>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</si>
  <si>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</si>
  <si>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</si>
  <si>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</si>
  <si>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</si>
  <si>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</si>
  <si>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</si>
  <si>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</si>
  <si>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</si>
  <si>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</si>
  <si>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</si>
  <si>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</si>
  <si>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</si>
  <si>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</si>
  <si>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</si>
  <si>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</si>
  <si>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</si>
  <si>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</si>
  <si>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</si>
  <si>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</si>
  <si>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</si>
  <si>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</si>
  <si>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</si>
  <si>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</si>
  <si>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</si>
  <si>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</si>
  <si>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</si>
  <si>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</si>
  <si>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</si>
  <si>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</si>
  <si>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</si>
  <si>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</si>
  <si>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</si>
  <si>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</si>
  <si>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</si>
  <si>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</si>
  <si>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</si>
  <si>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</si>
  <si>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</si>
  <si>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</si>
  <si>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</si>
  <si>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</si>
  <si>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</si>
  <si>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</si>
  <si>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</si>
  <si>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</si>
  <si>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</si>
  <si>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</si>
  <si>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</si>
  <si>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</si>
  <si>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</si>
  <si>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</si>
  <si>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</si>
  <si>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</si>
  <si>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</si>
  <si>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</si>
  <si>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</si>
  <si>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</si>
  <si>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</si>
  <si>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</si>
  <si>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</si>
  <si>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</si>
  <si>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</si>
  <si>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</si>
  <si>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</si>
  <si>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</si>
  <si>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</si>
  <si>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</si>
  <si>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</si>
  <si>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</si>
  <si>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</si>
  <si>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</si>
  <si>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</si>
  <si>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</si>
  <si>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</si>
  <si>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</si>
  <si>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</si>
  <si>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</si>
  <si>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</si>
  <si>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</si>
  <si>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</si>
  <si>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</si>
  <si>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</si>
  <si>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</si>
  <si>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</si>
  <si>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</si>
  <si>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</si>
  <si>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</si>
  <si>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</si>
  <si>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</si>
  <si>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</si>
  <si>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</si>
  <si>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</si>
  <si>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</si>
  <si>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</si>
  <si>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</si>
  <si>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</si>
  <si>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</si>
  <si>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</si>
  <si>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</si>
  <si>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</si>
  <si>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</si>
  <si>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</si>
  <si>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</si>
  <si>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</si>
  <si>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</si>
  <si>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</si>
  <si>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</si>
  <si>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</si>
  <si>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</si>
  <si>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</si>
  <si>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</si>
  <si>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</si>
  <si>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</si>
  <si>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</si>
  <si>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</si>
  <si>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</si>
  <si>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</si>
  <si>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</si>
  <si>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</si>
  <si>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</si>
  <si>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</si>
  <si>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</si>
  <si>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</si>
  <si>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</si>
  <si>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</si>
  <si>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</si>
  <si>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</si>
  <si>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</si>
  <si>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</si>
  <si>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</si>
  <si>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</si>
  <si>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</si>
  <si>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</si>
  <si>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</si>
  <si>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</si>
  <si>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</si>
  <si>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</si>
  <si>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</si>
  <si>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</si>
  <si>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</si>
  <si>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</si>
  <si>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</si>
  <si>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</si>
  <si>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</si>
  <si>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</si>
  <si>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</si>
  <si>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</si>
  <si>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</si>
  <si>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</si>
  <si>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</si>
  <si>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</si>
  <si>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</si>
  <si>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</si>
  <si>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</si>
  <si>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</si>
  <si>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</si>
  <si>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</si>
  <si>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</si>
  <si>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</si>
  <si>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</si>
  <si>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</si>
  <si>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</si>
  <si>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</si>
  <si>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</si>
  <si>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</si>
  <si>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</si>
  <si>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</si>
  <si>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</si>
  <si>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</si>
  <si>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</si>
  <si>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</si>
  <si>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</si>
  <si>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</si>
  <si>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</si>
  <si>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</si>
  <si>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</si>
  <si>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</si>
  <si>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</si>
  <si>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</si>
  <si>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</si>
  <si>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</si>
  <si>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</si>
  <si>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</si>
  <si>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</si>
  <si>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</si>
  <si>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</si>
  <si>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</si>
  <si>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</si>
  <si>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</si>
  <si>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</si>
  <si>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</si>
  <si>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</si>
  <si>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</si>
  <si>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</si>
  <si>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</si>
  <si>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</si>
  <si>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</si>
  <si>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</si>
  <si>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</si>
  <si>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</si>
  <si>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</si>
  <si>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</si>
  <si>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</si>
  <si>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</si>
  <si>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</si>
  <si>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</si>
  <si>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</si>
  <si>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</si>
  <si>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</si>
  <si>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</si>
  <si>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</si>
  <si>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</si>
  <si>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</si>
  <si>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</si>
  <si>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</si>
  <si>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</si>
  <si>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</si>
  <si>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</si>
  <si>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</si>
  <si>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</si>
  <si>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</si>
  <si>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</si>
  <si>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</si>
  <si>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</si>
  <si>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</si>
  <si>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</si>
  <si>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</si>
  <si>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</si>
  <si>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</si>
  <si>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</si>
  <si>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</si>
  <si>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</si>
  <si>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</si>
  <si>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</si>
  <si>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</si>
  <si>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</si>
  <si>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</si>
  <si>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</si>
  <si>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</si>
  <si>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</si>
  <si>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</si>
  <si>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</si>
  <si>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</si>
  <si>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</si>
  <si>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</si>
  <si>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</si>
  <si>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</si>
  <si>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</si>
  <si>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</si>
  <si>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</si>
  <si>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</si>
  <si>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</si>
  <si>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</si>
  <si>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</si>
  <si>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</si>
  <si>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</si>
  <si>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</si>
  <si>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</si>
  <si>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</si>
  <si>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</si>
  <si>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</si>
  <si>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</si>
  <si>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</si>
  <si>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</si>
  <si>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</si>
  <si>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</si>
  <si>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</si>
  <si>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</si>
  <si>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</si>
  <si>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</si>
  <si>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</si>
  <si>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</si>
  <si>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</si>
  <si>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</si>
  <si>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</si>
  <si>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</si>
  <si>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</si>
  <si>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</si>
  <si>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</si>
  <si>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</si>
  <si>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</si>
  <si>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</si>
  <si>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</si>
  <si>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</si>
  <si>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</si>
  <si>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</si>
  <si>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</si>
  <si>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</si>
  <si>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</si>
  <si>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</si>
  <si>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</si>
  <si>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</si>
  <si>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</si>
  <si>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</si>
  <si>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</si>
  <si>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</si>
  <si>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</si>
  <si>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</si>
  <si>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</si>
  <si>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</si>
  <si>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</si>
  <si>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</si>
  <si>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</si>
  <si>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</si>
  <si>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</si>
  <si>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</si>
  <si>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</si>
  <si>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</si>
  <si>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</si>
  <si>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</si>
  <si>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</si>
  <si>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</si>
  <si>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</si>
  <si>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</si>
  <si>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</si>
  <si>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</si>
  <si>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</si>
  <si>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</si>
  <si>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</si>
  <si>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</si>
  <si>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</si>
  <si>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</si>
  <si>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</si>
  <si>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</si>
  <si>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</si>
  <si>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</si>
  <si>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</si>
  <si>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</si>
  <si>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</si>
  <si>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</si>
  <si>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</si>
  <si>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</si>
  <si>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</si>
  <si>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</si>
  <si>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</si>
  <si>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</si>
  <si>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</si>
  <si>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</si>
  <si>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</si>
  <si>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</si>
  <si>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</si>
  <si>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</si>
  <si>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</si>
  <si>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</si>
  <si>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</si>
  <si>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</si>
  <si>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</si>
  <si>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</si>
  <si>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</si>
  <si>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</si>
  <si>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</si>
  <si>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</si>
  <si>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</si>
  <si>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</si>
  <si>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</si>
  <si>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</si>
  <si>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</si>
  <si>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</si>
  <si>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</si>
  <si>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</si>
  <si>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</si>
  <si>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</si>
  <si>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</si>
  <si>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</si>
  <si>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</si>
  <si>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</si>
  <si>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</si>
  <si>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</si>
  <si>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</si>
  <si>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</si>
  <si>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</si>
  <si>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</si>
  <si>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</si>
  <si>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</si>
  <si>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</si>
  <si>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</si>
  <si>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</si>
  <si>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</si>
  <si>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</si>
  <si>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</si>
  <si>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</si>
  <si>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</si>
  <si>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</si>
  <si>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</si>
  <si>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</si>
  <si>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</si>
  <si>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</si>
  <si>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</si>
  <si>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</si>
  <si>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</si>
  <si>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</si>
  <si>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</si>
  <si>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</si>
  <si>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</si>
  <si>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</si>
  <si>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</si>
  <si>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</si>
  <si>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</si>
  <si>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</si>
  <si>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</si>
  <si>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</si>
  <si>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</si>
  <si>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</si>
  <si>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</si>
  <si>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</si>
  <si>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</si>
  <si>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</si>
  <si>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</si>
  <si>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</si>
  <si>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</si>
  <si>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</si>
  <si>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</si>
  <si>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</si>
  <si>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</si>
  <si>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</si>
  <si>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</si>
  <si>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</si>
  <si>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</si>
  <si>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</si>
  <si>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</si>
  <si>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</si>
  <si>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</si>
  <si>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</si>
  <si>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</si>
  <si>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</si>
  <si>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</si>
  <si>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</si>
  <si>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</si>
  <si>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</si>
  <si>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</si>
  <si>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</si>
  <si>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</si>
  <si>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</si>
  <si>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</si>
  <si>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</si>
  <si>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</si>
  <si>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</si>
  <si>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</si>
  <si>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</si>
  <si>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</si>
  <si>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</si>
  <si>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</si>
  <si>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</si>
  <si>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</si>
  <si>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</si>
  <si>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</si>
  <si>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</si>
  <si>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</si>
  <si>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</si>
  <si>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</si>
  <si>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</si>
  <si>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</si>
  <si>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</si>
  <si>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</si>
  <si>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</si>
  <si>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</si>
  <si>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</si>
  <si>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</si>
  <si>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</si>
  <si>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</si>
  <si>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</si>
  <si>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</si>
  <si>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</si>
  <si>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</si>
  <si>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</si>
  <si>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</si>
  <si>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</si>
  <si>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</si>
  <si>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</si>
  <si>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</si>
  <si>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</si>
  <si>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</si>
  <si>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</si>
  <si>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</si>
  <si>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</si>
  <si>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</si>
  <si>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</si>
  <si>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</si>
  <si>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</si>
  <si>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</si>
  <si>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</si>
  <si>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</si>
  <si>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</si>
  <si>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</si>
  <si>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</si>
  <si>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</si>
  <si>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</si>
  <si>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</si>
  <si>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</si>
  <si>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</si>
  <si>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</si>
  <si>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</si>
  <si>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</si>
  <si>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</si>
  <si>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</si>
  <si>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</si>
  <si>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</si>
  <si>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</si>
  <si>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</si>
  <si>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</si>
  <si>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</si>
  <si>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</si>
  <si>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</si>
  <si>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</si>
  <si>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</si>
  <si>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</si>
  <si>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</si>
  <si>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</si>
  <si>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</si>
  <si>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</si>
  <si>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</si>
  <si>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</si>
  <si>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</si>
  <si>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</si>
  <si>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</si>
  <si>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</si>
  <si>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</si>
  <si>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</si>
  <si>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</si>
  <si>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</si>
  <si>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</si>
  <si>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</si>
  <si>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</si>
  <si>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</si>
  <si>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</si>
  <si>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</si>
  <si>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</si>
  <si>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</si>
  <si>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</si>
  <si>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</si>
  <si>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</si>
  <si>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</si>
  <si>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</si>
  <si>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</si>
  <si>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</si>
  <si>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</si>
  <si>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</si>
  <si>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</si>
  <si>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</si>
  <si>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</si>
  <si>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</si>
  <si>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</si>
  <si>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</si>
  <si>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</si>
  <si>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</si>
  <si>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</si>
  <si>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</si>
  <si>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</si>
  <si>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</si>
  <si>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</si>
  <si>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</si>
  <si>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</si>
  <si>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</si>
  <si>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</si>
  <si>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</si>
  <si>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</si>
  <si>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</si>
  <si>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</si>
  <si>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</si>
  <si>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</si>
  <si>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</si>
  <si>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</si>
  <si>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</si>
  <si>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</si>
  <si>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</si>
  <si>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</si>
  <si>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</si>
  <si>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</si>
  <si>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</si>
  <si>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</si>
  <si>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</si>
  <si>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</si>
  <si>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</si>
  <si>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</si>
  <si>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</si>
  <si>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</si>
  <si>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</si>
  <si>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</si>
  <si>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</si>
  <si>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</si>
  <si>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</si>
  <si>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</si>
  <si>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</si>
  <si>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</si>
  <si>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</si>
  <si>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</si>
  <si>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</si>
  <si>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</si>
  <si>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</si>
  <si>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</si>
  <si>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</si>
  <si>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</si>
  <si>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</si>
  <si>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</si>
  <si>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</si>
  <si>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</si>
  <si>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</si>
  <si>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</si>
  <si>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</si>
  <si>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</si>
  <si>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</si>
  <si>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</si>
  <si>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</si>
  <si>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</si>
  <si>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</si>
  <si>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</si>
  <si>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</si>
  <si>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</si>
  <si>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</si>
  <si>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</si>
  <si>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</si>
  <si>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</si>
  <si>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</si>
  <si>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</si>
  <si>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</si>
  <si>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</si>
  <si>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</si>
  <si>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</si>
  <si>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</si>
  <si>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</si>
  <si>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</si>
  <si>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</si>
  <si>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</si>
  <si>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</si>
  <si>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</si>
  <si>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</si>
  <si>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</si>
  <si>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</si>
  <si>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</si>
  <si>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</si>
  <si>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</si>
  <si>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</si>
  <si>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</si>
  <si>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</si>
  <si>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</si>
  <si>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</si>
  <si>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</si>
  <si>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</si>
  <si>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</si>
  <si>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</si>
  <si>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</si>
  <si>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</si>
  <si>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</si>
  <si>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</si>
  <si>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</si>
  <si>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</si>
  <si>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</si>
  <si>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</si>
  <si>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</si>
  <si>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</si>
  <si>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</si>
  <si>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</si>
  <si>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</si>
  <si>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</si>
  <si>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</si>
  <si>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</si>
  <si>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</si>
  <si>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</si>
  <si>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</si>
  <si>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</si>
  <si>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</si>
  <si>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</si>
  <si>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</si>
  <si>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</si>
  <si>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</si>
  <si>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</si>
  <si>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</si>
  <si>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</si>
  <si>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</si>
  <si>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</si>
  <si>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</si>
  <si>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</si>
  <si>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</si>
  <si>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</si>
  <si>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</si>
  <si>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</si>
  <si>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</si>
  <si>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</si>
  <si>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</si>
  <si>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</si>
  <si>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</si>
  <si>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</si>
  <si>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</si>
  <si>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</si>
  <si>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</si>
  <si>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</si>
  <si>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</si>
  <si>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</si>
  <si>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</si>
  <si>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</si>
  <si>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</si>
  <si>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</si>
  <si>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</si>
  <si>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</si>
  <si>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</si>
  <si>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</si>
  <si>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</si>
  <si>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</si>
  <si>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</si>
  <si>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</si>
  <si>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</si>
  <si>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</si>
  <si>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</si>
  <si>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</si>
  <si>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</si>
  <si>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</si>
  <si>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</si>
  <si>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</si>
  <si>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</si>
  <si>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</si>
  <si>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</si>
  <si>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</si>
  <si>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</si>
  <si>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</si>
  <si>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</si>
  <si>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</si>
  <si>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</si>
  <si>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</si>
  <si>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</si>
  <si>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</si>
  <si>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</si>
  <si>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</si>
  <si>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</si>
  <si>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</si>
  <si>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</si>
  <si>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</si>
  <si>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</si>
  <si>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</si>
  <si>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</si>
  <si>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</si>
  <si>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</si>
  <si>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</si>
  <si>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</si>
  <si>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</si>
  <si>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</si>
  <si>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</si>
  <si>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</si>
  <si>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</si>
  <si>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</si>
  <si>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</si>
  <si>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</si>
  <si>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</si>
  <si>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</si>
  <si>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</si>
  <si>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</si>
  <si>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</si>
  <si>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</si>
  <si>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</si>
  <si>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</si>
  <si>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</si>
  <si>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</si>
  <si>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</si>
  <si>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</si>
  <si>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</si>
  <si>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</si>
  <si>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</si>
  <si>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</si>
  <si>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</si>
  <si>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</si>
  <si>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</si>
  <si>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</si>
  <si>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</si>
  <si>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</si>
  <si>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</si>
  <si>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</si>
  <si>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</si>
  <si>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</si>
  <si>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</si>
  <si>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</si>
  <si>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</si>
  <si>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</si>
  <si>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</si>
  <si>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</si>
  <si>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</si>
  <si>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</si>
  <si>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</si>
  <si>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</si>
  <si>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</si>
  <si>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</si>
  <si>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</si>
  <si>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</si>
  <si>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</si>
  <si>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</si>
  <si>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</si>
  <si>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</si>
  <si>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</si>
  <si>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</si>
  <si>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</si>
  <si>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</si>
  <si>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</si>
  <si>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</si>
  <si>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</si>
  <si>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</si>
  <si>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</si>
  <si>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</si>
  <si>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</si>
  <si>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</si>
  <si>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</si>
  <si>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</si>
  <si>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</si>
  <si>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</si>
  <si>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</si>
  <si>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</si>
  <si>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</si>
  <si>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</si>
  <si>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</si>
  <si>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</si>
  <si>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</si>
  <si>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</si>
  <si>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</si>
  <si>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</si>
  <si>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</si>
  <si>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</si>
  <si>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</si>
  <si>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</si>
  <si>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</si>
  <si>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</si>
  <si>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</si>
  <si>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</si>
  <si>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</si>
  <si>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</si>
  <si>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</si>
  <si>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</si>
  <si>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</si>
  <si>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</si>
  <si>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</si>
  <si>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</si>
  <si>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</si>
  <si>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</si>
  <si>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</si>
  <si>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</si>
  <si>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</si>
  <si>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</si>
  <si>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</si>
  <si>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</si>
  <si>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</si>
  <si>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</si>
  <si>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</si>
  <si>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</si>
  <si>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</si>
  <si>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</si>
  <si>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</si>
  <si>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</si>
  <si>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</si>
  <si>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</si>
  <si>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</si>
  <si>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</si>
  <si>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</si>
  <si>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</si>
  <si>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</si>
  <si>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</si>
  <si>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</si>
  <si>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</si>
  <si>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</si>
  <si>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</si>
  <si>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</si>
  <si>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</si>
  <si>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</si>
  <si>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</si>
  <si>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</si>
  <si>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</si>
  <si>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</si>
  <si>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</si>
  <si>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</si>
  <si>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</si>
  <si>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</si>
  <si>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</si>
  <si>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</si>
  <si>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</si>
  <si>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</si>
  <si>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</si>
  <si>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</si>
  <si>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</si>
  <si>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</si>
  <si>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</si>
  <si>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</si>
  <si>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</si>
  <si>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</si>
  <si>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</si>
  <si>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</si>
  <si>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</si>
  <si>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</si>
  <si>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</si>
  <si>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</si>
  <si>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</si>
  <si>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</si>
  <si>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</si>
  <si>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</si>
  <si>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</si>
  <si>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</si>
  <si>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</si>
  <si>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</si>
  <si>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</si>
  <si>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</si>
  <si>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</si>
  <si>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</si>
  <si>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</si>
  <si>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</si>
  <si>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</si>
  <si>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</si>
  <si>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</si>
  <si>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</si>
  <si>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</si>
  <si>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</si>
  <si>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</si>
  <si>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</si>
  <si>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</si>
  <si>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</si>
  <si>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</si>
  <si>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</si>
  <si>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</si>
  <si>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</si>
  <si>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</si>
  <si>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</si>
  <si>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</si>
  <si>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</si>
  <si>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</si>
  <si>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</si>
  <si>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</si>
  <si>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</si>
  <si>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</si>
  <si>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</si>
  <si>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</si>
  <si>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</si>
  <si>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</si>
  <si>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</si>
  <si>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</si>
  <si>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</si>
  <si>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</si>
  <si>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</si>
  <si>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</si>
  <si>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</si>
  <si>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</si>
  <si>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</si>
  <si>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</si>
  <si>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</si>
  <si>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</si>
  <si>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</si>
  <si>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</si>
  <si>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</si>
  <si>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</si>
  <si>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</si>
  <si>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</si>
  <si>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</si>
  <si>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</si>
  <si>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</si>
  <si>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</si>
  <si>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</si>
  <si>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</si>
  <si>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</si>
  <si>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</si>
  <si>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</si>
  <si>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</si>
  <si>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</si>
  <si>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</si>
  <si>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</si>
  <si>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</si>
  <si>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</si>
  <si>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</si>
  <si>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</si>
  <si>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</si>
  <si>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</si>
  <si>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</si>
  <si>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</si>
  <si>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</si>
  <si>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</si>
  <si>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</si>
  <si>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</si>
  <si>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</si>
  <si>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</si>
  <si>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</si>
  <si>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</si>
  <si>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</si>
  <si>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</si>
  <si>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</si>
  <si>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</si>
  <si>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</si>
  <si>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</si>
  <si>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</si>
  <si>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</si>
  <si>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</si>
  <si>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</si>
  <si>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</si>
  <si>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</si>
  <si>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</si>
  <si>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</si>
  <si>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</si>
  <si>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</si>
  <si>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</si>
  <si>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</si>
  <si>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</si>
  <si>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</si>
  <si>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</si>
  <si>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</si>
  <si>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</si>
  <si>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</si>
  <si>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</si>
  <si>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</si>
  <si>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</si>
  <si>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</si>
  <si>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</si>
  <si>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</si>
  <si>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</si>
  <si>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</si>
  <si>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</si>
  <si>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</si>
  <si>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</si>
  <si>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</si>
  <si>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</si>
  <si>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</si>
  <si>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</si>
  <si>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</si>
  <si>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</si>
  <si>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</si>
  <si>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</si>
  <si>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</si>
  <si>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</si>
  <si>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</si>
  <si>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</si>
  <si>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</si>
  <si>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</si>
  <si>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</si>
  <si>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</si>
  <si>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</si>
  <si>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</si>
  <si>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</si>
  <si>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</si>
  <si>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</si>
  <si>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</si>
  <si>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</si>
  <si>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</si>
  <si>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</si>
  <si>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</si>
  <si>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</si>
  <si>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</si>
  <si>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</si>
  <si>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</si>
  <si>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</si>
  <si>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</si>
  <si>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</si>
  <si>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</si>
  <si>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</si>
  <si>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</si>
  <si>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</si>
  <si>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</si>
  <si>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</si>
  <si>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</si>
  <si>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</si>
  <si>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</si>
  <si>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</si>
  <si>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</si>
  <si>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</si>
  <si>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</si>
  <si>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</si>
  <si>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</si>
  <si>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</si>
  <si>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</si>
  <si>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</si>
  <si>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</si>
  <si>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</si>
  <si>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</si>
  <si>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</si>
  <si>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</si>
  <si>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</si>
  <si>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</si>
  <si>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</si>
  <si>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</si>
  <si>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</si>
  <si>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</si>
  <si>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</si>
  <si>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</si>
  <si>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</si>
  <si>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</si>
  <si>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</si>
  <si>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</si>
  <si>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</si>
  <si>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</si>
  <si>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</si>
  <si>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</si>
  <si>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</si>
  <si>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</si>
  <si>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</si>
  <si>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</si>
  <si>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</si>
  <si>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</si>
  <si>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</si>
  <si>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</si>
  <si>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</si>
  <si>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</si>
  <si>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</si>
  <si>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</si>
  <si>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</si>
  <si>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</si>
  <si>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</si>
  <si>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</si>
  <si>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</si>
  <si>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</si>
  <si>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</si>
  <si>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</si>
  <si>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</si>
  <si>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</si>
  <si>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</si>
  <si>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</si>
  <si>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</si>
  <si>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</si>
  <si>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</si>
  <si>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</si>
  <si>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</si>
  <si>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</si>
  <si>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</si>
  <si>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</si>
  <si>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</si>
  <si>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</si>
  <si>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</si>
  <si>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</si>
  <si>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</si>
  <si>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</si>
  <si>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</si>
  <si>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</si>
  <si>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</si>
  <si>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</si>
  <si>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</si>
  <si>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</si>
  <si>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</si>
  <si>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</si>
  <si>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</si>
  <si>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</si>
  <si>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</si>
  <si>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</si>
  <si>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</si>
  <si>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</si>
  <si>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</si>
  <si>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</si>
  <si>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</si>
  <si>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</si>
  <si>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</si>
  <si>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</si>
  <si>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</si>
  <si>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</si>
  <si>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</si>
  <si>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</si>
  <si>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</si>
  <si>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</si>
  <si>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</si>
  <si>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</si>
  <si>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</si>
  <si>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</si>
  <si>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</si>
  <si>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</si>
  <si>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</si>
  <si>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</si>
  <si>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</si>
  <si>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</si>
  <si>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</si>
  <si>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</si>
  <si>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</si>
  <si>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</si>
  <si>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</si>
  <si>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</si>
  <si>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</si>
  <si>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</si>
  <si>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</si>
  <si>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</si>
  <si>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</si>
  <si>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</si>
  <si>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</si>
  <si>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</si>
  <si>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</si>
  <si>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</si>
  <si>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</si>
  <si>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</si>
  <si>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</si>
  <si>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</si>
  <si>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</si>
  <si>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</si>
  <si>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</si>
  <si>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</si>
  <si>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</si>
  <si>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</si>
  <si>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</si>
  <si>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</si>
  <si>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</si>
  <si>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</si>
  <si>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</si>
  <si>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</si>
  <si>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</si>
  <si>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</si>
  <si>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</si>
  <si>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</si>
  <si>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</si>
  <si>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</si>
  <si>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</si>
  <si>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</si>
  <si>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</si>
  <si>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</si>
  <si>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</si>
  <si>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</si>
  <si>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</si>
  <si>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</si>
  <si>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</si>
  <si>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</si>
  <si>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</si>
  <si>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</si>
  <si>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</si>
  <si>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</si>
  <si>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</si>
  <si>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</si>
  <si>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</si>
  <si>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</si>
  <si>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</si>
  <si>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</si>
  <si>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</si>
  <si>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</si>
  <si>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</si>
  <si>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</si>
  <si>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</si>
  <si>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</si>
  <si>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</si>
  <si>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</si>
  <si>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</si>
  <si>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</si>
  <si>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</si>
  <si>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</si>
  <si>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</si>
  <si>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</si>
  <si>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</si>
  <si>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</si>
  <si>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</si>
  <si>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</si>
  <si>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</si>
  <si>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</si>
  <si>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</si>
  <si>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</si>
  <si>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</si>
  <si>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</si>
  <si>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</si>
  <si>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</si>
  <si>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</si>
  <si>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</si>
  <si>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</si>
  <si>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</si>
  <si>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</si>
  <si>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</si>
  <si>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</si>
  <si>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</si>
  <si>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</si>
  <si>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</si>
  <si>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</si>
  <si>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</si>
  <si>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</si>
  <si>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</si>
  <si>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</si>
  <si>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</si>
  <si>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</si>
  <si>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</si>
  <si>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</si>
  <si>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</si>
  <si>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</si>
  <si>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</si>
  <si>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</si>
  <si>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</si>
  <si>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</si>
  <si>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</si>
  <si>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</si>
  <si>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</si>
  <si>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</si>
  <si>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</si>
  <si>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</si>
  <si>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</si>
  <si>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</si>
  <si>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</si>
  <si>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</si>
  <si>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</si>
  <si>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</si>
  <si>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</si>
  <si>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</si>
  <si>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</si>
  <si>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</si>
  <si>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</si>
  <si>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</si>
  <si>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</si>
  <si>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</si>
  <si>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</si>
  <si>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</si>
  <si>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</si>
  <si>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</si>
  <si>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</si>
  <si>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</si>
  <si>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</si>
  <si>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</si>
  <si>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</si>
  <si>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</si>
  <si>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</si>
  <si>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</si>
  <si>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</si>
  <si>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</si>
  <si>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</si>
  <si>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</si>
  <si>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</si>
  <si>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</si>
  <si>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</si>
  <si>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</si>
  <si>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</si>
  <si>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</si>
  <si>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</si>
  <si>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</si>
  <si>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</si>
  <si>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</si>
  <si>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</si>
  <si>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</si>
  <si>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</si>
  <si>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</si>
  <si>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</si>
  <si>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</si>
  <si>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</si>
  <si>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</si>
  <si>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</si>
  <si>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</si>
  <si>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</si>
  <si>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</si>
  <si>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</si>
  <si>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</si>
  <si>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</si>
  <si>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</si>
  <si>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</si>
  <si>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</si>
  <si>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</si>
  <si>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</si>
  <si>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</si>
  <si>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</si>
  <si>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</si>
  <si>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</si>
  <si>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</si>
  <si>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</si>
  <si>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</si>
  <si>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</si>
  <si>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</si>
  <si>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</si>
  <si>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</si>
  <si>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</si>
  <si>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</si>
  <si>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</si>
  <si>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</si>
  <si>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</si>
  <si>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</si>
  <si>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</si>
  <si>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</si>
  <si>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</si>
  <si>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</si>
  <si>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</si>
  <si>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</si>
  <si>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</si>
  <si>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</si>
  <si>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</si>
  <si>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</si>
  <si>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</si>
  <si>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</si>
  <si>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</si>
  <si>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</si>
  <si>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</si>
  <si>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</si>
  <si>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</si>
  <si>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</si>
  <si>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</si>
  <si>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</si>
  <si>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</si>
  <si>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</si>
  <si>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</si>
  <si>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</si>
  <si>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</si>
  <si>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</si>
  <si>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</si>
  <si>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</si>
  <si>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</si>
  <si>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</si>
  <si>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</si>
  <si>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</si>
  <si>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</si>
  <si>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</si>
  <si>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</si>
  <si>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</si>
  <si>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</si>
  <si>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</si>
  <si>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</si>
  <si>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</si>
  <si>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</si>
  <si>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</si>
  <si>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</si>
  <si>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</si>
  <si>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</si>
  <si>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</si>
  <si>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</si>
  <si>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</si>
  <si>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</si>
  <si>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</si>
  <si>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</si>
  <si>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</si>
  <si>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</si>
  <si>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</si>
  <si>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</si>
  <si>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</si>
  <si>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</si>
  <si>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</si>
  <si>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</si>
  <si>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</si>
  <si>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</si>
  <si>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</si>
  <si>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</si>
  <si>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</si>
  <si>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</si>
  <si>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</si>
  <si>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</si>
  <si>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</si>
  <si>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</si>
  <si>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</si>
  <si>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</si>
  <si>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</si>
  <si>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</si>
  <si>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</si>
  <si>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</si>
  <si>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</si>
  <si>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</si>
  <si>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</si>
  <si>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</si>
  <si>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</si>
  <si>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</si>
  <si>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</si>
  <si>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</si>
  <si>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</si>
  <si>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</si>
  <si>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</si>
  <si>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</si>
  <si>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</si>
  <si>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</si>
  <si>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</si>
  <si>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</si>
  <si>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</si>
  <si>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</si>
  <si>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</si>
  <si>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</si>
  <si>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</si>
  <si>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</si>
  <si>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</si>
  <si>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</si>
  <si>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</si>
  <si>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</si>
  <si>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</si>
  <si>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</si>
  <si>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</si>
  <si>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</si>
  <si>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</si>
  <si>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</si>
  <si>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</si>
  <si>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</si>
  <si>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</si>
  <si>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</si>
  <si>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</si>
  <si>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</si>
  <si>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</si>
  <si>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</si>
  <si>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</si>
  <si>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</si>
  <si>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</si>
  <si>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</si>
  <si>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</si>
  <si>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</si>
  <si>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</si>
  <si>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</si>
  <si>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</si>
  <si>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</si>
  <si>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</si>
  <si>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</si>
  <si>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</si>
  <si>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</si>
  <si>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</si>
  <si>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</si>
  <si>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</si>
  <si>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</si>
  <si>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</si>
  <si>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</si>
  <si>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</si>
  <si>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</si>
  <si>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</si>
  <si>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</si>
  <si>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</si>
  <si>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</si>
  <si>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</si>
  <si>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</si>
  <si>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</si>
  <si>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</si>
  <si>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</si>
  <si>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</si>
  <si>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</si>
  <si>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</si>
  <si>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</si>
  <si>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</si>
  <si>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</si>
  <si>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</si>
  <si>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</si>
  <si>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</si>
  <si>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</si>
  <si>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</si>
  <si>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</si>
  <si>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</si>
  <si>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</si>
  <si>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</si>
  <si>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</si>
  <si>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</si>
  <si>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</si>
  <si>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</si>
  <si>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</si>
  <si>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</si>
  <si>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</si>
  <si>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</si>
  <si>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</si>
  <si>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</si>
  <si>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</si>
  <si>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</si>
  <si>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</si>
  <si>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</si>
  <si>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</si>
  <si>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</si>
  <si>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</si>
  <si>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</si>
  <si>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</si>
  <si>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</si>
  <si>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</si>
  <si>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</si>
  <si>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</si>
  <si>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</si>
  <si>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</si>
  <si>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</si>
  <si>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</si>
  <si>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</si>
  <si>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</si>
  <si>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</si>
  <si>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</si>
  <si>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</si>
  <si>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</si>
  <si>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</si>
  <si>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</si>
  <si>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</si>
  <si>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</si>
  <si>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</si>
  <si>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</si>
  <si>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</si>
  <si>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</si>
  <si>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</si>
  <si>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</si>
  <si>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</si>
  <si>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</si>
  <si>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</si>
  <si>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</si>
  <si>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</si>
  <si>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</si>
  <si>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</si>
  <si>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</si>
  <si>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</si>
  <si>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</si>
  <si>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</si>
  <si>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</si>
  <si>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</si>
  <si>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</si>
  <si>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</si>
  <si>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</si>
  <si>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</si>
  <si>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</si>
  <si>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</si>
  <si>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</si>
  <si>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</si>
  <si>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</si>
  <si>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</si>
  <si>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</si>
  <si>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</si>
  <si>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</si>
  <si>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</si>
  <si>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</si>
  <si>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</si>
  <si>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</si>
  <si>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</si>
  <si>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</si>
  <si>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</si>
  <si>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</si>
  <si>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</si>
  <si>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</si>
  <si>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</si>
  <si>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</si>
  <si>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</si>
  <si>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</si>
  <si>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</si>
  <si>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</si>
  <si>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</si>
  <si>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</si>
  <si>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</si>
  <si>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</si>
  <si>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</si>
  <si>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</si>
  <si>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</si>
  <si>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</si>
  <si>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</si>
  <si>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</si>
  <si>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</si>
  <si>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</si>
  <si>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</si>
  <si>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</si>
  <si>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</si>
  <si>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</si>
  <si>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</si>
  <si>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</si>
  <si>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</si>
  <si>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</si>
  <si>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</si>
  <si>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</si>
  <si>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</si>
  <si>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</si>
  <si>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</si>
  <si>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</si>
  <si>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</si>
  <si>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</si>
  <si>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</si>
  <si>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</si>
  <si>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</si>
  <si>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</si>
  <si>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</si>
  <si>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</si>
  <si>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</si>
  <si>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</si>
  <si>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</si>
  <si>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</si>
  <si>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</si>
  <si>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</si>
  <si>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</si>
  <si>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</si>
  <si>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</si>
  <si>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</si>
  <si>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</si>
  <si>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</si>
  <si>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</si>
  <si>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</si>
  <si>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</si>
  <si>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</si>
  <si>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</si>
  <si>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</si>
  <si>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</si>
  <si>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</si>
  <si>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</si>
  <si>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</si>
  <si>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</si>
  <si>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</si>
  <si>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</si>
  <si>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</si>
  <si>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</si>
  <si>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</si>
  <si>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</si>
  <si>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</si>
  <si>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</si>
  <si>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</si>
  <si>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</si>
  <si>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</si>
  <si>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</si>
  <si>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</si>
  <si>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</si>
  <si>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</si>
  <si>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</si>
  <si>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</si>
  <si>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</si>
  <si>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</si>
  <si>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</si>
  <si>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</si>
  <si>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</si>
  <si>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</si>
  <si>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</si>
  <si>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</si>
  <si>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</si>
  <si>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</si>
  <si>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</si>
  <si>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</si>
  <si>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</si>
  <si>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</si>
  <si>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</si>
  <si>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</si>
  <si>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</si>
  <si>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</si>
  <si>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</si>
  <si>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</si>
  <si>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</si>
  <si>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</si>
  <si>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</si>
  <si>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</si>
  <si>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</si>
  <si>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</si>
  <si>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</si>
  <si>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</si>
  <si>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</si>
  <si>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</si>
  <si>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</si>
  <si>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</si>
  <si>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</si>
  <si>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</si>
  <si>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</si>
  <si>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</si>
  <si>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</si>
  <si>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</si>
  <si>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</si>
  <si>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</si>
  <si>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</si>
  <si>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</si>
  <si>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</si>
  <si>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</si>
  <si>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</si>
  <si>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</si>
  <si>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</si>
  <si>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</si>
  <si>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</si>
  <si>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</si>
  <si>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</si>
  <si>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</si>
  <si>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</si>
  <si>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</si>
  <si>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</si>
  <si>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</si>
  <si>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</si>
  <si>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</si>
  <si>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</si>
  <si>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</si>
  <si>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</si>
  <si>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</si>
  <si>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</si>
  <si>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</si>
  <si>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</si>
  <si>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</si>
  <si>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</si>
  <si>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</si>
  <si>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</si>
  <si>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</si>
  <si>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</si>
  <si>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</si>
  <si>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</si>
  <si>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</si>
  <si>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</si>
  <si>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</si>
  <si>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</si>
  <si>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</si>
  <si>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</si>
  <si>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</si>
  <si>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</si>
  <si>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</si>
  <si>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</si>
  <si>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</si>
  <si>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</si>
  <si>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</si>
  <si>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</si>
  <si>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</si>
  <si>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</si>
  <si>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</si>
  <si>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</si>
  <si>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</si>
  <si>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</si>
  <si>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</si>
  <si>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</si>
  <si>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</si>
  <si>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</si>
  <si>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</si>
  <si>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</si>
  <si>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</si>
  <si>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</si>
  <si>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</si>
  <si>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</si>
  <si>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</si>
  <si>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</si>
  <si>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</si>
  <si>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</si>
  <si>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</si>
  <si>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</si>
  <si>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</si>
  <si>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</si>
  <si>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</si>
  <si>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</si>
  <si>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</si>
  <si>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</si>
  <si>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</si>
  <si>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</si>
  <si>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</si>
  <si>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</si>
  <si>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</si>
  <si>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</si>
  <si>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</si>
  <si>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</si>
  <si>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</si>
  <si>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</si>
  <si>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</si>
  <si>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</si>
  <si>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</si>
  <si>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</si>
  <si>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</si>
  <si>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</si>
  <si>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</si>
  <si>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</si>
  <si>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</si>
  <si>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</si>
  <si>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</si>
  <si>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</si>
  <si>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</si>
  <si>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</si>
  <si>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</si>
  <si>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</si>
  <si>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</si>
  <si>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</si>
  <si>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</si>
  <si>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</si>
  <si>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</si>
  <si>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</si>
  <si>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</si>
  <si>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</si>
  <si>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</si>
  <si>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</si>
  <si>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</si>
  <si>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</si>
  <si>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</si>
  <si>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</si>
  <si>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</si>
  <si>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</si>
  <si>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</si>
  <si>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</si>
  <si>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</si>
  <si>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</si>
  <si>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</si>
  <si>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</si>
  <si>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</si>
  <si>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</si>
  <si>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</si>
  <si>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</si>
  <si>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</si>
  <si>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</si>
  <si>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</si>
  <si>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</si>
  <si>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</si>
  <si>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</si>
  <si>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</si>
  <si>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</si>
  <si>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</si>
  <si>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</si>
  <si>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</si>
  <si>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</si>
  <si>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</si>
  <si>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</si>
  <si>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</si>
  <si>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</si>
  <si>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</si>
  <si>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</si>
  <si>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</si>
  <si>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</si>
  <si>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</si>
  <si>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</si>
  <si>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</si>
  <si>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</si>
  <si>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</si>
  <si>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</si>
  <si>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</si>
  <si>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</si>
  <si>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</si>
  <si>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</si>
  <si>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</si>
  <si>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</si>
  <si>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</si>
  <si>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</si>
  <si>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</si>
  <si>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</si>
  <si>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</si>
  <si>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</si>
  <si>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</si>
  <si>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</si>
  <si>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</si>
  <si>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</si>
  <si>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</si>
  <si>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</si>
  <si>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</si>
  <si>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</si>
  <si>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</si>
  <si>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</si>
  <si>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</si>
  <si>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</si>
  <si>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</si>
  <si>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</si>
  <si>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</si>
  <si>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</si>
  <si>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</si>
  <si>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</si>
  <si>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</si>
  <si>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</si>
  <si>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</si>
  <si>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</si>
  <si>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</si>
  <si>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</si>
  <si>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</si>
  <si>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</si>
  <si>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</si>
  <si>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</si>
  <si>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</si>
  <si>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</si>
  <si>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</si>
  <si>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</si>
  <si>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</si>
  <si>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</si>
  <si>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</si>
  <si>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</si>
  <si>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</si>
  <si>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</si>
  <si>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</si>
  <si>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</si>
  <si>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</si>
  <si>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</si>
  <si>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</si>
  <si>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</si>
  <si>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</si>
  <si>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</si>
  <si>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</si>
  <si>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</si>
  <si>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</si>
  <si>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</si>
  <si>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</si>
  <si>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</si>
  <si>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</si>
  <si>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</si>
  <si>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</si>
  <si>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</si>
  <si>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</si>
  <si>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</si>
  <si>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</si>
  <si>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</si>
  <si>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</si>
  <si>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</si>
  <si>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</si>
  <si>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</si>
  <si>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</si>
  <si>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</si>
  <si>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</si>
  <si>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</si>
  <si>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</si>
  <si>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</si>
  <si>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</si>
  <si>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</si>
  <si>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</si>
  <si>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</si>
  <si>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</si>
  <si>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</si>
  <si>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</si>
  <si>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</si>
  <si>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</si>
  <si>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</si>
  <si>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</si>
  <si>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</si>
  <si>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</si>
  <si>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</si>
  <si>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</si>
  <si>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</si>
  <si>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</si>
  <si>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</si>
  <si>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</si>
  <si>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</si>
  <si>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</si>
  <si>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</si>
  <si>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</si>
  <si>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</si>
  <si>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</si>
  <si>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</si>
  <si>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</si>
  <si>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</si>
  <si>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</si>
  <si>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</si>
  <si>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</si>
  <si>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</si>
  <si>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</si>
  <si>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</si>
  <si>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</si>
  <si>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</si>
  <si>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</si>
  <si>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</si>
  <si>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</si>
  <si>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</si>
  <si>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</si>
  <si>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</si>
  <si>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</si>
  <si>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</si>
  <si>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</si>
  <si>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</si>
  <si>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</si>
  <si>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</si>
  <si>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</si>
  <si>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</si>
  <si>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</si>
  <si>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</si>
  <si>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</si>
  <si>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</si>
  <si>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</si>
  <si>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</si>
  <si>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</si>
  <si>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</si>
  <si>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</si>
  <si>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</si>
  <si>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</si>
  <si>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</si>
  <si>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</si>
  <si>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</si>
  <si>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</si>
  <si>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</si>
  <si>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</si>
  <si>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</si>
  <si>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</si>
  <si>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</si>
  <si>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</si>
  <si>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</si>
  <si>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</si>
  <si>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</si>
  <si>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</si>
  <si>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</si>
  <si>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</si>
  <si>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</si>
  <si>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</si>
  <si>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</si>
  <si>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</si>
  <si>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</si>
  <si>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</si>
  <si>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</si>
  <si>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</si>
  <si>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</si>
  <si>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</si>
  <si>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</si>
  <si>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</si>
  <si>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</si>
  <si>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</si>
  <si>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</si>
  <si>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</si>
  <si>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</si>
  <si>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</si>
  <si>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</si>
  <si>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</si>
  <si>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</si>
  <si>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</si>
  <si>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</si>
  <si>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</si>
  <si>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</si>
  <si>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</si>
  <si>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</si>
  <si>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</si>
  <si>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</si>
  <si>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</si>
  <si>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</si>
  <si>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</si>
  <si>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</si>
  <si>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</si>
  <si>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</si>
  <si>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</si>
  <si>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</si>
  <si>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</si>
  <si>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</si>
  <si>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</si>
  <si>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</si>
  <si>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</si>
  <si>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</si>
  <si>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</si>
  <si>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</si>
  <si>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</si>
  <si>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</si>
  <si>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</si>
  <si>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</si>
  <si>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</si>
  <si>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</si>
  <si>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</si>
  <si>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</si>
  <si>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</si>
  <si>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</si>
  <si>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</si>
  <si>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</si>
  <si>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</si>
  <si>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</si>
  <si>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</si>
  <si>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</si>
  <si>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</si>
  <si>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</si>
  <si>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</si>
  <si>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</si>
  <si>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</si>
  <si>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</si>
  <si>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</si>
  <si>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</si>
  <si>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</si>
  <si>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</si>
  <si>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</si>
  <si>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</si>
  <si>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</si>
  <si>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</si>
  <si>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</si>
  <si>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</si>
  <si>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</si>
  <si>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</si>
  <si>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</si>
  <si>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</si>
  <si>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</si>
  <si>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</si>
  <si>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</si>
  <si>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</si>
  <si>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</si>
  <si>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</si>
  <si>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</si>
  <si>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</si>
  <si>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</si>
  <si>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</si>
  <si>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</si>
  <si>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</si>
  <si>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</si>
  <si>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</si>
  <si>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</si>
  <si>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</si>
  <si>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</si>
  <si>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</si>
  <si>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</si>
  <si>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</si>
  <si>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</si>
  <si>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</si>
  <si>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</si>
  <si>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</si>
  <si>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</si>
  <si>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</si>
  <si>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</si>
  <si>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</si>
  <si>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</si>
  <si>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</si>
  <si>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</si>
  <si>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</si>
  <si>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</si>
  <si>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</si>
  <si>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</si>
  <si>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</si>
  <si>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</si>
  <si>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</si>
  <si>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</si>
  <si>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</si>
  <si>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</si>
  <si>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</si>
  <si>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</si>
  <si>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</si>
  <si>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</si>
  <si>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</si>
  <si>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</si>
  <si>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</si>
  <si>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</si>
  <si>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</si>
  <si>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</si>
  <si>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</si>
  <si>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</si>
  <si>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</si>
  <si>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</si>
  <si>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</si>
  <si>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</si>
  <si>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</si>
  <si>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</si>
  <si>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</si>
  <si>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</si>
  <si>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</si>
  <si>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</si>
  <si>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</si>
  <si>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</si>
  <si>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</si>
  <si>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</si>
  <si>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</si>
  <si>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</si>
  <si>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</si>
  <si>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</si>
  <si>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</si>
  <si>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</si>
  <si>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</si>
  <si>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</si>
  <si>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</si>
  <si>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</si>
  <si>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</si>
  <si>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</si>
  <si>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</si>
  <si>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</si>
  <si>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</si>
  <si>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</si>
  <si>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</si>
  <si>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</si>
  <si>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</si>
  <si>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</si>
  <si>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</si>
  <si>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</si>
  <si>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</si>
  <si>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</si>
  <si>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</si>
  <si>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</si>
  <si>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</si>
  <si>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</si>
  <si>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</si>
  <si>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</si>
  <si>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</si>
  <si>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</si>
  <si>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</si>
  <si>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</si>
  <si>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</si>
  <si>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</si>
  <si>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</si>
  <si>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</si>
  <si>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</si>
  <si>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</si>
  <si>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</si>
  <si>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</si>
  <si>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</si>
  <si>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</si>
  <si>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</si>
  <si>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</si>
  <si>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</si>
  <si>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</si>
  <si>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</si>
  <si>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</si>
  <si>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</si>
  <si>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</si>
  <si>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</si>
  <si>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</si>
  <si>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</si>
  <si>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</si>
  <si>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</si>
  <si>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</si>
  <si>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</si>
  <si>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</si>
  <si>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</si>
  <si>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</si>
  <si>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</si>
  <si>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</si>
  <si>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</si>
  <si>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</si>
  <si>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</si>
  <si>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</si>
  <si>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</si>
  <si>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</si>
  <si>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</si>
  <si>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</si>
  <si>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</si>
  <si>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</si>
  <si>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</si>
  <si>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</si>
  <si>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</si>
  <si>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</si>
  <si>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</si>
  <si>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</si>
  <si>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</si>
  <si>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</si>
  <si>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</si>
  <si>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</si>
  <si>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</si>
  <si>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</si>
  <si>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</si>
  <si>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</si>
  <si>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</si>
  <si>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</si>
  <si>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</si>
  <si>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</si>
  <si>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</si>
  <si>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</si>
  <si>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</si>
  <si>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</si>
  <si>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</si>
  <si>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</si>
  <si>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</si>
  <si>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</si>
  <si>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</si>
  <si>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</si>
  <si>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</si>
  <si>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</si>
  <si>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</si>
  <si>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</si>
  <si>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</si>
  <si>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</si>
  <si>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</si>
  <si>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</si>
  <si>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</si>
  <si>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</si>
  <si>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</si>
  <si>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</si>
  <si>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</si>
  <si>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</si>
  <si>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</si>
  <si>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</si>
  <si>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</si>
  <si>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</si>
  <si>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</si>
  <si>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</si>
  <si>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</si>
  <si>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</si>
  <si>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</si>
  <si>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</si>
  <si>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</si>
  <si>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</si>
  <si>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</si>
  <si>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</si>
  <si>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</si>
  <si>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</si>
  <si>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</si>
  <si>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</si>
  <si>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</si>
  <si>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</si>
  <si>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</si>
  <si>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</si>
  <si>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</si>
  <si>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</si>
  <si>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</si>
  <si>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</si>
  <si>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</si>
  <si>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</si>
  <si>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</si>
  <si>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</si>
  <si>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</si>
  <si>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</si>
  <si>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</si>
  <si>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</si>
  <si>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</si>
  <si>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</si>
  <si>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</si>
  <si>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</si>
  <si>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</si>
  <si>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</si>
  <si>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</si>
  <si>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</si>
  <si>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</si>
  <si>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</si>
  <si>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</si>
  <si>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</si>
  <si>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</si>
  <si>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</si>
  <si>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</si>
  <si>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</si>
  <si>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</si>
  <si>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</si>
  <si>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</si>
  <si>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</si>
  <si>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</si>
  <si>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</si>
  <si>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</si>
  <si>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</si>
  <si>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</si>
  <si>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</si>
  <si>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</si>
  <si>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</si>
  <si>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</si>
  <si>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</si>
  <si>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</si>
  <si>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</si>
  <si>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</si>
  <si>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</si>
  <si>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</si>
  <si>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</si>
  <si>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</si>
  <si>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</si>
  <si>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</si>
  <si>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</si>
  <si>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</si>
  <si>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</si>
  <si>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</si>
  <si>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</si>
  <si>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</si>
  <si>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</si>
  <si>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</si>
  <si>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</si>
  <si>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</si>
  <si>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</si>
  <si>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</si>
  <si>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</si>
  <si>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</si>
  <si>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</si>
  <si>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</si>
  <si>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</si>
  <si>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</si>
  <si>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</si>
  <si>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</si>
  <si>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</si>
  <si>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</si>
  <si>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</si>
  <si>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</si>
  <si>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</si>
  <si>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</si>
  <si>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</si>
  <si>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</si>
  <si>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</si>
  <si>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</si>
  <si>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</si>
  <si>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</si>
  <si>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</si>
  <si>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</si>
  <si>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</si>
  <si>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</si>
  <si>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</si>
  <si>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</si>
  <si>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</si>
  <si>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</si>
  <si>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</si>
  <si>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</si>
  <si>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</si>
  <si>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</si>
  <si>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</si>
  <si>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</si>
  <si>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</si>
  <si>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</si>
  <si>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</si>
  <si>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</si>
  <si>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</si>
  <si>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</si>
  <si>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</si>
  <si>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</si>
  <si>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</si>
  <si>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</si>
  <si>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</si>
  <si>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</si>
  <si>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</si>
  <si>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</si>
  <si>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</si>
  <si>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</si>
  <si>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</si>
  <si>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</si>
  <si>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</si>
  <si>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</si>
  <si>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</si>
  <si>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</si>
  <si>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</si>
  <si>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</si>
  <si>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</si>
  <si>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</si>
  <si>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</si>
  <si>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</si>
  <si>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</si>
  <si>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</si>
  <si>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</si>
  <si>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</si>
  <si>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</si>
  <si>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</si>
  <si>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</si>
  <si>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</si>
  <si>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</si>
  <si>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</si>
  <si>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</si>
  <si>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</si>
  <si>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</si>
  <si>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</si>
  <si>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</si>
  <si>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</si>
  <si>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</si>
  <si>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</si>
  <si>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</si>
  <si>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</si>
  <si>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</si>
  <si>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</si>
  <si>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</si>
  <si>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</si>
  <si>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</si>
  <si>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</si>
  <si>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</si>
  <si>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</si>
  <si>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</si>
  <si>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</si>
  <si>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</si>
  <si>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</si>
  <si>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</si>
  <si>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</si>
  <si>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</si>
  <si>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</si>
  <si>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</si>
  <si>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</si>
  <si>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</si>
  <si>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</si>
  <si>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</si>
  <si>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</si>
  <si>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</si>
  <si>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</si>
  <si>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</si>
  <si>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</si>
  <si>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</si>
  <si>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</si>
  <si>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</si>
  <si>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</si>
  <si>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</si>
  <si>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</si>
  <si>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</si>
  <si>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</si>
  <si>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</si>
  <si>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</si>
  <si>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</si>
  <si>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</si>
  <si>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</si>
  <si>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</si>
  <si>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</si>
  <si>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</si>
  <si>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</si>
  <si>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</si>
  <si>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</si>
  <si>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</si>
  <si>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</si>
  <si>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</si>
  <si>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</si>
  <si>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</si>
  <si>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</si>
  <si>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</si>
  <si>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</si>
  <si>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</si>
  <si>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</si>
  <si>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</si>
  <si>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</si>
  <si>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</si>
  <si>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</si>
  <si>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</si>
  <si>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</si>
  <si>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</si>
  <si>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</si>
  <si>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</si>
  <si>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</si>
  <si>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</si>
  <si>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</si>
  <si>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</si>
  <si>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</si>
  <si>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</si>
  <si>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</si>
  <si>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</si>
  <si>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</si>
  <si>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</si>
  <si>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</si>
  <si>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</si>
  <si>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</si>
  <si>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</si>
  <si>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</si>
  <si>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</si>
  <si>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</si>
  <si>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</si>
  <si>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</si>
  <si>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</si>
  <si>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</si>
  <si>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</si>
  <si>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</si>
  <si>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</si>
  <si>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</si>
  <si>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</si>
  <si>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</si>
  <si>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</si>
  <si>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</si>
  <si>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</si>
  <si>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</si>
  <si>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</si>
  <si>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</si>
  <si>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</si>
  <si>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</si>
  <si>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</si>
  <si>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</si>
  <si>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</si>
  <si>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</si>
  <si>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</si>
  <si>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</si>
  <si>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</si>
  <si>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</si>
  <si>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</si>
  <si>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</si>
  <si>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</si>
  <si>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</si>
  <si>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</si>
  <si>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</si>
  <si>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</si>
  <si>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</si>
  <si>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</si>
  <si>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</si>
  <si>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</si>
  <si>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</si>
  <si>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</si>
  <si>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</si>
  <si>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</si>
  <si>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</si>
  <si>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</si>
  <si>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</si>
  <si>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</si>
  <si>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</si>
  <si>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</si>
  <si>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</si>
  <si>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</si>
  <si>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</si>
  <si>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</si>
  <si>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</si>
  <si>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</si>
  <si>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</si>
  <si>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</si>
  <si>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</si>
  <si>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</si>
  <si>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</si>
  <si>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</si>
  <si>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</si>
  <si>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</si>
  <si>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</si>
  <si>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</si>
  <si>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</si>
  <si>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</si>
  <si>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</si>
  <si>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</si>
  <si>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</si>
  <si>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</si>
  <si>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</si>
  <si>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</si>
  <si>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</si>
  <si>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</si>
  <si>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</si>
  <si>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</si>
  <si>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</si>
  <si>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</si>
  <si>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</si>
  <si>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</si>
  <si>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</si>
  <si>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</si>
  <si>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</si>
  <si>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</si>
  <si>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</si>
  <si>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</si>
  <si>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</si>
  <si>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</si>
  <si>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</si>
  <si>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</si>
  <si>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</si>
  <si>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</si>
  <si>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</si>
  <si>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</si>
  <si>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</si>
  <si>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</si>
  <si>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</si>
  <si>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</si>
  <si>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</si>
  <si>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</si>
  <si>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</si>
  <si>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</si>
  <si>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</si>
  <si>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</si>
  <si>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</si>
  <si>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</si>
  <si>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</si>
  <si>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</si>
  <si>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</si>
  <si>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</si>
  <si>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</si>
  <si>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</si>
  <si>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</si>
  <si>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</si>
  <si>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</si>
  <si>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</si>
  <si>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</si>
  <si>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</si>
  <si>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</si>
  <si>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</si>
  <si>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</si>
  <si>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</si>
  <si>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</si>
  <si>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</si>
  <si>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</si>
  <si>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</si>
  <si>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</si>
  <si>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</si>
  <si>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</si>
  <si>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</si>
  <si>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</si>
  <si>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</si>
  <si>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</si>
  <si>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</si>
  <si>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</si>
  <si>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</si>
  <si>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</si>
  <si>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</si>
  <si>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</si>
  <si>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</si>
  <si>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</si>
  <si>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</si>
  <si>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</si>
  <si>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</si>
  <si>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</si>
  <si>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</si>
  <si>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</si>
  <si>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</si>
  <si>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</si>
  <si>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</si>
  <si>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</si>
  <si>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</si>
  <si>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</si>
  <si>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</si>
  <si>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</si>
  <si>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</si>
  <si>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</si>
  <si>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</si>
  <si>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</si>
  <si>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</si>
  <si>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</si>
  <si>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</si>
  <si>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</si>
  <si>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</si>
  <si>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</si>
  <si>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</si>
  <si>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</si>
  <si>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</si>
  <si>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</si>
  <si>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</si>
  <si>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</si>
  <si>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</si>
  <si>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</si>
  <si>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</si>
  <si>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</si>
  <si>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</si>
  <si>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</si>
  <si>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</si>
  <si>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</si>
  <si>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</si>
  <si>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</si>
  <si>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</si>
  <si>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</si>
  <si>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</si>
  <si>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</si>
  <si>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</si>
  <si>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</si>
  <si>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</si>
  <si>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</si>
  <si>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</si>
  <si>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</si>
  <si>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</si>
  <si>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</si>
  <si>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</si>
  <si>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</si>
  <si>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</si>
  <si>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</si>
  <si>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</si>
  <si>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</si>
  <si>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</si>
  <si>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</si>
  <si>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</si>
  <si>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</si>
  <si>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</si>
  <si>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</si>
  <si>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</si>
  <si>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</si>
  <si>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</si>
  <si>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</si>
  <si>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</si>
  <si>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</si>
  <si>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</si>
  <si>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</si>
  <si>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</si>
  <si>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</si>
  <si>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</si>
  <si>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</si>
  <si>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</si>
  <si>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</si>
  <si>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</si>
  <si>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</si>
  <si>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</si>
  <si>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</si>
  <si>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</si>
  <si>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</si>
  <si>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</si>
  <si>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</si>
  <si>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</si>
  <si>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</si>
  <si>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</si>
  <si>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</si>
  <si>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</si>
  <si>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</si>
  <si>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</si>
  <si>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</si>
  <si>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</si>
  <si>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</si>
  <si>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</si>
  <si>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</si>
  <si>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</si>
  <si>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</si>
  <si>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</si>
  <si>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</si>
  <si>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</si>
  <si>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</si>
  <si>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</si>
  <si>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</si>
  <si>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</si>
  <si>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</si>
  <si>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</si>
  <si>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</si>
  <si>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</si>
  <si>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</si>
  <si>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</si>
  <si>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</si>
  <si>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</si>
  <si>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</si>
  <si>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</si>
  <si>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</si>
  <si>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</si>
  <si>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</si>
  <si>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</si>
  <si>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</si>
  <si>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</si>
  <si>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</si>
  <si>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</si>
  <si>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</si>
  <si>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</si>
  <si>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</si>
  <si>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</si>
  <si>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</si>
  <si>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</si>
  <si>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</si>
  <si>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</si>
  <si>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</si>
  <si>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</si>
  <si>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</si>
  <si>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</si>
  <si>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</si>
  <si>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</si>
  <si>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</si>
  <si>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</si>
  <si>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</si>
  <si>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</si>
  <si>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</si>
  <si>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</si>
  <si>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</si>
  <si>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</si>
  <si>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</si>
  <si>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</si>
  <si>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</si>
  <si>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</si>
  <si>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</si>
  <si>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</si>
  <si>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</si>
  <si>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</si>
  <si>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</si>
  <si>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</si>
  <si>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</si>
  <si>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</si>
  <si>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</si>
  <si>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</si>
  <si>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</si>
  <si>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</si>
  <si>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</si>
  <si>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</si>
  <si>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</si>
  <si>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</si>
  <si>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</si>
  <si>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</si>
  <si>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</si>
  <si>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</si>
  <si>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</si>
  <si>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</si>
  <si>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</si>
  <si>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</si>
  <si>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</si>
  <si>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</si>
  <si>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</si>
  <si>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</si>
  <si>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</si>
  <si>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</si>
  <si>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</si>
  <si>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</si>
  <si>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</si>
  <si>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</si>
  <si>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</si>
  <si>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</si>
  <si>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</si>
  <si>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</si>
  <si>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</si>
  <si>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</si>
  <si>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</si>
  <si>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</si>
  <si>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</si>
  <si>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</si>
  <si>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</si>
  <si>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</si>
  <si>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</si>
  <si>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</si>
  <si>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</si>
  <si>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</si>
  <si>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</si>
  <si>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</si>
  <si>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</si>
  <si>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</si>
  <si>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</si>
  <si>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</si>
  <si>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</si>
  <si>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</si>
  <si>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</si>
  <si>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</si>
  <si>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</si>
  <si>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</si>
  <si>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</si>
  <si>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</si>
  <si>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</si>
  <si>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</si>
  <si>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</si>
  <si>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</si>
  <si>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</si>
  <si>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</si>
  <si>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</si>
  <si>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</si>
  <si>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</si>
  <si>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</si>
  <si>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</si>
  <si>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</si>
  <si>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</si>
  <si>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</si>
  <si>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</si>
  <si>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</si>
  <si>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</si>
  <si>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</si>
  <si>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</si>
  <si>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</si>
  <si>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</si>
  <si>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</si>
  <si>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</si>
  <si>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</si>
  <si>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</si>
  <si>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</si>
  <si>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</si>
  <si>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</si>
  <si>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</si>
  <si>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</si>
  <si>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</si>
  <si>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</si>
  <si>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</si>
  <si>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</si>
  <si>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</si>
  <si>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</si>
  <si>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</si>
  <si>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</si>
  <si>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</si>
  <si>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</si>
  <si>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</si>
  <si>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</si>
  <si>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</si>
  <si>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</si>
  <si>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</si>
  <si>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</si>
  <si>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</si>
  <si>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</si>
  <si>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</si>
  <si>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</si>
  <si>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</si>
  <si>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</si>
  <si>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</si>
  <si>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</si>
  <si>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</si>
  <si>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</si>
  <si>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</si>
  <si>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</si>
  <si>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</si>
  <si>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</si>
  <si>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</si>
  <si>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</si>
  <si>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</si>
  <si>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</si>
  <si>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</si>
  <si>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</si>
  <si>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</si>
  <si>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</si>
  <si>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</si>
  <si>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</si>
  <si>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</si>
  <si>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</si>
  <si>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</si>
  <si>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</si>
  <si>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</si>
  <si>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</si>
  <si>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</si>
  <si>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</si>
  <si>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</si>
  <si>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</si>
  <si>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</si>
  <si>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</si>
  <si>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</si>
  <si>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</si>
  <si>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</si>
  <si>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</si>
  <si>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</si>
  <si>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</si>
  <si>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</si>
  <si>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</si>
  <si>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</si>
  <si>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</si>
  <si>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</si>
  <si>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</si>
  <si>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</si>
  <si>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</si>
  <si>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</si>
  <si>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</si>
  <si>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</si>
  <si>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</si>
  <si>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</si>
  <si>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</si>
  <si>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</si>
  <si>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</si>
  <si>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</si>
  <si>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</si>
  <si>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</si>
  <si>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</si>
  <si>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</si>
  <si>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</si>
  <si>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</si>
  <si>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</si>
  <si>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</si>
  <si>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</si>
  <si>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</si>
  <si>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</si>
  <si>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</si>
  <si>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</si>
  <si>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</si>
  <si>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</si>
  <si>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</si>
  <si>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</si>
  <si>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</si>
  <si>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</si>
  <si>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</si>
  <si>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</si>
  <si>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</si>
  <si>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</si>
  <si>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</si>
  <si>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</si>
  <si>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</si>
  <si>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</si>
  <si>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</si>
  <si>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</si>
  <si>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</si>
  <si>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</si>
  <si>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</si>
  <si>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</si>
  <si>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</si>
  <si>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</si>
  <si>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</si>
  <si>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</si>
  <si>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</si>
  <si>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</si>
  <si>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</si>
  <si>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</si>
  <si>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</si>
  <si>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</si>
  <si>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</si>
  <si>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</si>
  <si>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</si>
  <si>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</si>
  <si>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</si>
  <si>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</si>
  <si>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</si>
  <si>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</si>
  <si>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</si>
  <si>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</si>
  <si>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</si>
  <si>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</si>
  <si>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</si>
  <si>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</si>
  <si>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</si>
  <si>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</si>
  <si>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</si>
  <si>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</si>
  <si>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</si>
  <si>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</si>
  <si>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</si>
  <si>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</si>
  <si>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</si>
  <si>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</si>
  <si>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</si>
  <si>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</si>
  <si>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</si>
  <si>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</si>
  <si>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</si>
  <si>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</si>
  <si>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</si>
  <si>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</si>
  <si>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</si>
  <si>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</si>
  <si>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</si>
  <si>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</si>
  <si>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</si>
  <si>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</si>
  <si>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</si>
  <si>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</si>
  <si>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</si>
  <si>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</si>
  <si>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</si>
  <si>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</si>
  <si>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</si>
  <si>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</si>
  <si>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</si>
  <si>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</si>
  <si>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</si>
  <si>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</si>
  <si>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</si>
  <si>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</si>
  <si>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</si>
  <si>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</si>
  <si>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</si>
  <si>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</si>
  <si>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</si>
  <si>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</si>
  <si>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</si>
  <si>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</si>
  <si>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</si>
  <si>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</si>
  <si>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</si>
  <si>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</si>
  <si>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</si>
  <si>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</si>
  <si>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</si>
  <si>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</si>
  <si>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</si>
  <si>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</si>
  <si>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</si>
  <si>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</si>
  <si>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</si>
  <si>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</si>
  <si>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</si>
  <si>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</si>
  <si>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</si>
  <si>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</si>
  <si>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</si>
  <si>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</si>
  <si>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</si>
  <si>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</si>
  <si>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</si>
  <si>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</si>
  <si>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</si>
  <si>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</si>
  <si>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</si>
  <si>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</si>
  <si>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</si>
  <si>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</si>
  <si>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</si>
  <si>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</si>
  <si>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</si>
  <si>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</si>
  <si>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</si>
  <si>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</si>
  <si>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</si>
  <si>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</si>
  <si>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</si>
  <si>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</si>
  <si>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</si>
  <si>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</si>
  <si>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</si>
  <si>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</si>
  <si>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</si>
  <si>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</si>
  <si>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</si>
  <si>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</si>
  <si>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</si>
  <si>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</si>
  <si>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</si>
  <si>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</si>
  <si>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</si>
  <si>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</si>
  <si>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</si>
  <si>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</si>
  <si>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</si>
  <si>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</si>
  <si>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</si>
  <si>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</si>
  <si>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</si>
  <si>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</si>
  <si>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</si>
  <si>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</si>
  <si>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</si>
  <si>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</si>
  <si>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</si>
  <si>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</si>
  <si>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</si>
  <si>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</si>
  <si>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</si>
  <si>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</si>
  <si>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</si>
  <si>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</si>
  <si>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</si>
  <si>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</si>
  <si>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</si>
  <si>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</si>
  <si>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</si>
  <si>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</si>
  <si>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</si>
  <si>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</si>
  <si>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</si>
  <si>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</si>
  <si>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</si>
  <si>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</si>
  <si>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</si>
  <si>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</si>
  <si>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</si>
  <si>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</si>
  <si>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</si>
  <si>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</si>
  <si>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</si>
  <si>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</si>
  <si>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</si>
  <si>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</si>
  <si>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</si>
  <si>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</si>
  <si>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</si>
  <si>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</si>
  <si>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</si>
  <si>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</si>
  <si>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</si>
  <si>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</si>
  <si>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</si>
  <si>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</si>
  <si>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</si>
  <si>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</si>
  <si>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</si>
  <si>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</si>
  <si>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</si>
  <si>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</si>
  <si>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</si>
  <si>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</si>
  <si>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</si>
  <si>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</si>
  <si>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</si>
  <si>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</si>
  <si>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</si>
  <si>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</si>
  <si>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</si>
  <si>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</si>
  <si>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</si>
  <si>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</si>
  <si>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</si>
  <si>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</si>
  <si>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</si>
  <si>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</si>
  <si>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</si>
  <si>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</si>
  <si>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</si>
  <si>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</si>
  <si>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</si>
  <si>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</si>
  <si>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</si>
  <si>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</si>
  <si>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</si>
  <si>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</si>
  <si>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</si>
  <si>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</si>
  <si>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</si>
  <si>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</si>
  <si>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</si>
  <si>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</si>
  <si>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</si>
  <si>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</si>
  <si>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</si>
  <si>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</si>
  <si>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</si>
  <si>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</si>
  <si>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</si>
  <si>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</si>
  <si>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</si>
  <si>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</si>
  <si>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</si>
  <si>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</si>
  <si>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</si>
  <si>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</si>
  <si>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</si>
  <si>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</si>
  <si>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</si>
  <si>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</si>
  <si>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</si>
  <si>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</si>
  <si>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</si>
  <si>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</si>
  <si>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</si>
  <si>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</si>
  <si>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</si>
  <si>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</si>
  <si>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</si>
  <si>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</si>
  <si>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</si>
  <si>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</si>
  <si>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</si>
  <si>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</si>
  <si>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</si>
  <si>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</si>
  <si>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</si>
  <si>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</si>
  <si>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</si>
  <si>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</si>
  <si>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</si>
  <si>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</si>
  <si>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</si>
  <si>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</si>
  <si>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</si>
  <si>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</si>
  <si>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</si>
  <si>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</si>
  <si>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</si>
  <si>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</si>
  <si>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</si>
  <si>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</si>
  <si>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</si>
  <si>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</si>
  <si>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</si>
  <si>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</si>
  <si>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</si>
  <si>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</si>
  <si>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</si>
  <si>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</si>
  <si>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</si>
  <si>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</si>
  <si>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</si>
  <si>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</si>
  <si>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</si>
  <si>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</si>
  <si>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</si>
  <si>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</si>
  <si>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</si>
  <si>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</si>
  <si>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</si>
  <si>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</si>
  <si>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</si>
  <si>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</si>
  <si>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</si>
  <si>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</si>
  <si>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</si>
  <si>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</si>
  <si>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</si>
  <si>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</si>
  <si>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</si>
  <si>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</si>
  <si>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</si>
  <si>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</si>
  <si>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</si>
  <si>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</si>
  <si>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</si>
  <si>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</si>
  <si>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</si>
  <si>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</si>
  <si>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</si>
  <si>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</si>
  <si>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</si>
  <si>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</si>
  <si>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</si>
  <si>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</si>
  <si>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</si>
  <si>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</si>
  <si>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</si>
  <si>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</si>
  <si>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</si>
  <si>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</si>
  <si>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</si>
  <si>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</si>
  <si>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</si>
  <si>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</si>
  <si>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</si>
  <si>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</si>
  <si>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</si>
  <si>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</si>
  <si>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</si>
  <si>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</si>
  <si>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</si>
  <si>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</si>
  <si>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</si>
  <si>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</si>
  <si>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</si>
  <si>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</si>
  <si>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</si>
  <si>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</si>
  <si>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</si>
  <si>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</si>
  <si>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</si>
  <si>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</si>
  <si>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</si>
  <si>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</si>
  <si>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</si>
  <si>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</si>
  <si>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</si>
  <si>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</si>
  <si>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</si>
  <si>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</si>
  <si>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</si>
  <si>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</si>
  <si>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</si>
  <si>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</si>
  <si>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</si>
  <si>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</si>
  <si>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</si>
  <si>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</si>
  <si>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</si>
  <si>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</si>
  <si>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</si>
  <si>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</si>
  <si>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</si>
  <si>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</si>
  <si>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</si>
  <si>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</si>
  <si>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</si>
  <si>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</si>
  <si>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</si>
  <si>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</si>
  <si>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</si>
  <si>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</si>
  <si>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</si>
  <si>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</si>
  <si>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</si>
  <si>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</si>
  <si>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</si>
  <si>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</si>
  <si>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</si>
  <si>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</si>
  <si>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</si>
  <si>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</si>
  <si>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</si>
  <si>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</si>
  <si>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</si>
  <si>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</si>
  <si>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</si>
  <si>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</si>
  <si>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</si>
  <si>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</si>
  <si>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</si>
  <si>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</si>
  <si>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</si>
  <si>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</si>
  <si>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</si>
  <si>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</si>
  <si>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</si>
  <si>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</si>
  <si>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</si>
  <si>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</si>
  <si>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</si>
  <si>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</si>
  <si>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</si>
  <si>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</si>
  <si>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</si>
  <si>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</si>
  <si>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</si>
  <si>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</si>
  <si>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</si>
  <si>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</si>
  <si>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</si>
  <si>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</si>
  <si>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</si>
  <si>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</si>
  <si>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</si>
  <si>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</si>
  <si>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</si>
  <si>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</si>
  <si>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</si>
  <si>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</si>
  <si>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</si>
  <si>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</si>
  <si>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</si>
  <si>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</si>
  <si>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</si>
  <si>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</si>
  <si>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</si>
  <si>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</si>
  <si>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</si>
  <si>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</si>
  <si>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</si>
  <si>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</si>
  <si>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</si>
  <si>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</si>
  <si>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</si>
  <si>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</si>
  <si>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</si>
  <si>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</si>
  <si>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</si>
  <si>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</si>
  <si>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</si>
  <si>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</si>
  <si>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</si>
  <si>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</si>
  <si>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</si>
  <si>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</si>
  <si>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</si>
  <si>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</si>
  <si>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</si>
  <si>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</si>
  <si>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</si>
  <si>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</si>
  <si>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</si>
  <si>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</si>
  <si>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</si>
  <si>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</si>
  <si>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</si>
  <si>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</si>
  <si>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</si>
  <si>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</si>
  <si>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</si>
  <si>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</si>
  <si>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</si>
  <si>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</si>
  <si>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</si>
  <si>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</si>
  <si>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</si>
  <si>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</si>
  <si>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</si>
  <si>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</si>
  <si>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</si>
  <si>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</si>
  <si>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</si>
  <si>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</si>
  <si>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</si>
  <si>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</si>
  <si>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</si>
  <si>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</si>
  <si>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</si>
  <si>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</si>
  <si>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</si>
  <si>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</si>
  <si>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</si>
  <si>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</si>
  <si>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</si>
  <si>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</si>
  <si>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</si>
  <si>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</si>
  <si>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</si>
  <si>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</si>
  <si>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</si>
  <si>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</si>
  <si>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</si>
  <si>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</si>
  <si>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</si>
  <si>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</si>
  <si>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</si>
  <si>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</si>
  <si>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</si>
  <si>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</si>
  <si>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</si>
  <si>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</si>
  <si>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</si>
  <si>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</si>
  <si>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</si>
  <si>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</si>
  <si>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</si>
  <si>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</si>
  <si>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</si>
  <si>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</si>
  <si>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</si>
  <si>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</si>
  <si>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</si>
  <si>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</si>
  <si>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</si>
  <si>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</si>
  <si>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</si>
  <si>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</si>
  <si>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</si>
  <si>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</si>
  <si>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</si>
  <si>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</si>
  <si>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</si>
  <si>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</si>
  <si>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</si>
  <si>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</si>
  <si>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</si>
  <si>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</si>
  <si>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</si>
  <si>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</si>
  <si>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</si>
  <si>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</si>
  <si>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</si>
  <si>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</si>
  <si>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</si>
  <si>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</si>
  <si>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</si>
  <si>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</si>
  <si>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</si>
  <si>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</si>
  <si>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</si>
  <si>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</si>
  <si>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</si>
  <si>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</si>
  <si>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</si>
  <si>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</si>
  <si>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</si>
  <si>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</si>
  <si>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</si>
  <si>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</si>
  <si>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</si>
  <si>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</si>
  <si>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</si>
  <si>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</si>
  <si>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</si>
  <si>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</si>
  <si>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</si>
  <si>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</si>
  <si>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</si>
  <si>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</si>
  <si>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</si>
  <si>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</si>
  <si>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</si>
  <si>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</si>
  <si>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</si>
  <si>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</si>
  <si>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</si>
  <si>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</si>
  <si>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</si>
  <si>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</si>
  <si>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</si>
  <si>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</si>
  <si>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</si>
  <si>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</si>
  <si>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</si>
  <si>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</si>
  <si>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</si>
  <si>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</si>
  <si>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</si>
  <si>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</si>
  <si>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</si>
  <si>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</si>
  <si>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</si>
  <si>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</si>
  <si>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</si>
  <si>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</si>
  <si>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</si>
  <si>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</si>
  <si>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</si>
  <si>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</si>
  <si>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</si>
  <si>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</si>
  <si>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</si>
  <si>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</si>
  <si>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</si>
  <si>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</si>
  <si>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</si>
  <si>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</si>
  <si>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</si>
  <si>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</si>
  <si>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</si>
  <si>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</si>
  <si>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</si>
  <si>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</si>
  <si>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</si>
  <si>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</si>
  <si>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</si>
  <si>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</si>
  <si>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</si>
  <si>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</si>
  <si>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</si>
  <si>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</si>
  <si>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</si>
  <si>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</si>
  <si>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</si>
  <si>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</si>
  <si>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</si>
  <si>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</si>
  <si>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</si>
  <si>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</si>
  <si>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</si>
  <si>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</si>
  <si>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</si>
  <si>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</si>
  <si>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</si>
  <si>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</si>
  <si>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</si>
  <si>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</si>
  <si>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</si>
  <si>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</si>
  <si>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</si>
  <si>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</si>
  <si>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</si>
  <si>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</si>
  <si>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</si>
  <si>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</si>
  <si>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</si>
  <si>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</si>
  <si>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</si>
  <si>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</si>
  <si>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</si>
  <si>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</si>
  <si>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</si>
  <si>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</si>
  <si>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</si>
  <si>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</si>
  <si>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</si>
  <si>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</si>
  <si>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</si>
  <si>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</si>
  <si>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</si>
  <si>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</si>
  <si>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</si>
  <si>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</si>
  <si>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</si>
  <si>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</si>
  <si>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</si>
  <si>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</si>
  <si>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</si>
  <si>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</si>
  <si>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</si>
  <si>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</si>
  <si>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</si>
  <si>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</si>
  <si>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</si>
  <si>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</si>
  <si>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</si>
  <si>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</si>
  <si>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</si>
  <si>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</si>
  <si>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</si>
  <si>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</si>
  <si>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</si>
  <si>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</si>
  <si>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</si>
  <si>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</si>
  <si>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</si>
  <si>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</si>
  <si>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</si>
  <si>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</si>
  <si>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</si>
  <si>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</si>
  <si>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</si>
  <si>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</si>
  <si>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</si>
  <si>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</si>
  <si>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</si>
  <si>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</si>
  <si>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</si>
  <si>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</si>
  <si>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</si>
  <si>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</si>
  <si>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</si>
  <si>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</si>
  <si>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</si>
  <si>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</si>
  <si>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</si>
  <si>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</si>
  <si>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</si>
  <si>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</si>
  <si>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</si>
  <si>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</si>
  <si>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</si>
  <si>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</si>
  <si>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</si>
  <si>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</si>
  <si>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</si>
  <si>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</si>
  <si>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</si>
  <si>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</si>
  <si>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</si>
  <si>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</si>
  <si>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</si>
  <si>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</si>
  <si>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</si>
  <si>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</si>
  <si>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</si>
  <si>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</si>
  <si>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</si>
  <si>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</si>
  <si>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</si>
  <si>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</si>
  <si>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</si>
  <si>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</si>
  <si>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</si>
  <si>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</si>
  <si>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</si>
  <si>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</si>
  <si>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</si>
  <si>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</si>
  <si>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</si>
  <si>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</si>
  <si>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</si>
  <si>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</si>
  <si>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</si>
  <si>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</si>
  <si>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</si>
  <si>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</si>
  <si>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</si>
  <si>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</si>
  <si>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</si>
  <si>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</si>
  <si>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</si>
  <si>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</si>
  <si>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</si>
  <si>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</si>
  <si>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</si>
  <si>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</si>
  <si>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</si>
  <si>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</si>
  <si>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</si>
  <si>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</si>
  <si>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</si>
  <si>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</si>
  <si>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</si>
  <si>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</si>
  <si>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</si>
  <si>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</si>
  <si>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</si>
  <si>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</si>
  <si>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</si>
  <si>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</si>
  <si>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</si>
  <si>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</si>
  <si>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</si>
  <si>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</si>
  <si>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</si>
  <si>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</si>
  <si>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</si>
  <si>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</si>
  <si>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</si>
  <si>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</si>
  <si>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</si>
  <si>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</si>
  <si>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</si>
  <si>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</si>
  <si>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</si>
  <si>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</si>
  <si>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</si>
  <si>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</si>
  <si>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</si>
  <si>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</si>
  <si>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</si>
  <si>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</si>
  <si>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</si>
  <si>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</si>
  <si>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</si>
  <si>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</si>
  <si>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</si>
  <si>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</si>
  <si>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</si>
  <si>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</si>
  <si>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</si>
  <si>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</si>
  <si>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</si>
  <si>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</si>
  <si>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</si>
  <si>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</si>
  <si>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</si>
  <si>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</si>
  <si>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</si>
  <si>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</si>
  <si>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</si>
  <si>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</si>
  <si>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</si>
  <si>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</si>
  <si>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</si>
  <si>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</si>
  <si>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</si>
  <si>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</si>
  <si>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</si>
  <si>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</si>
  <si>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</si>
  <si>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</si>
  <si>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</si>
  <si>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</si>
  <si>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</si>
  <si>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</si>
  <si>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</si>
  <si>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</si>
  <si>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</si>
  <si>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</si>
  <si>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</si>
  <si>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</si>
  <si>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</si>
  <si>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</si>
  <si>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</si>
  <si>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</si>
  <si>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</si>
  <si>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</si>
  <si>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</si>
  <si>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</si>
  <si>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</si>
  <si>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</si>
  <si>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</si>
  <si>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</si>
  <si>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</si>
  <si>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</si>
  <si>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</si>
  <si>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</si>
  <si>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</si>
  <si>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</si>
  <si>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</si>
  <si>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</si>
  <si>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</si>
  <si>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</si>
  <si>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</si>
  <si>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</si>
  <si>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</si>
  <si>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</si>
  <si>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</si>
  <si>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</si>
  <si>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</si>
  <si>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</si>
  <si>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</si>
  <si>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</si>
  <si>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</si>
  <si>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</si>
  <si>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</si>
  <si>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</si>
  <si>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</si>
  <si>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</si>
  <si>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</si>
  <si>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</si>
  <si>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</si>
  <si>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</si>
  <si>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</si>
  <si>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</si>
  <si>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</si>
  <si>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</si>
  <si>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</si>
  <si>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</si>
  <si>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</si>
  <si>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</si>
  <si>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</si>
  <si>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</si>
  <si>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</si>
  <si>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</si>
  <si>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</si>
  <si>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</si>
  <si>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</si>
  <si>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</si>
  <si>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</si>
  <si>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</si>
  <si>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</si>
  <si>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</si>
  <si>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</si>
  <si>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</si>
  <si>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</si>
  <si>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</si>
  <si>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</si>
  <si>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</si>
  <si>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</si>
  <si>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</si>
  <si>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</si>
  <si>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</si>
  <si>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</si>
  <si>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</si>
  <si>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</si>
  <si>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</si>
  <si>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</si>
  <si>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</si>
  <si>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</si>
  <si>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</si>
  <si>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</si>
  <si>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</si>
  <si>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</si>
  <si>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</si>
  <si>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</si>
  <si>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</si>
  <si>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</si>
  <si>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</si>
  <si>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</si>
  <si>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</si>
  <si>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</si>
  <si>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</si>
  <si>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</si>
  <si>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</si>
  <si>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</si>
  <si>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</si>
  <si>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</si>
  <si>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</si>
  <si>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</si>
  <si>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</si>
  <si>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</si>
  <si>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</si>
  <si>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</si>
  <si>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</si>
  <si>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</si>
  <si>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</si>
  <si>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</si>
  <si>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</si>
  <si>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</si>
  <si>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</si>
  <si>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</si>
  <si>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</si>
  <si>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</si>
  <si>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</si>
  <si>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</si>
  <si>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</si>
  <si>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</si>
  <si>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</si>
  <si>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</si>
  <si>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</si>
  <si>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</si>
  <si>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</si>
  <si>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</si>
  <si>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</si>
  <si>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</si>
  <si>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</si>
  <si>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</si>
  <si>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</si>
  <si>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</si>
  <si>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</si>
  <si>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</si>
  <si>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</si>
  <si>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</si>
  <si>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</si>
  <si>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</si>
  <si>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</si>
  <si>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</si>
  <si>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</si>
  <si>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</si>
  <si>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</si>
  <si>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</si>
  <si>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</si>
  <si>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</si>
  <si>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</si>
  <si>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</si>
  <si>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</si>
  <si>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</si>
  <si>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</si>
  <si>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</si>
  <si>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</si>
  <si>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</si>
  <si>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</si>
  <si>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</si>
  <si>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</si>
  <si>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</si>
  <si>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</si>
  <si>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</si>
  <si>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</si>
  <si>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</si>
  <si>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</si>
  <si>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</si>
  <si>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</si>
  <si>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</si>
  <si>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</si>
  <si>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</si>
  <si>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</si>
  <si>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</si>
  <si>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</si>
  <si>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</si>
  <si>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</si>
  <si>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</si>
  <si>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</si>
  <si>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</si>
  <si>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</si>
  <si>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</si>
  <si>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</si>
  <si>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</si>
  <si>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</si>
  <si>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</si>
  <si>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</si>
  <si>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</si>
  <si>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</si>
  <si>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</si>
  <si>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</si>
  <si>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</si>
  <si>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</si>
  <si>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</si>
  <si>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</si>
  <si>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</si>
  <si>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</si>
  <si>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</si>
  <si>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</si>
  <si>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</si>
  <si>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</si>
  <si>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</si>
  <si>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</si>
  <si>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</si>
  <si>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</si>
  <si>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</si>
  <si>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</si>
  <si>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</si>
  <si>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</si>
  <si>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</si>
  <si>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</si>
  <si>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</si>
  <si>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</si>
  <si>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</si>
  <si>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</si>
  <si>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</si>
  <si>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</si>
  <si>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</si>
  <si>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</si>
  <si>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</si>
  <si>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</si>
  <si>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</si>
  <si>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</si>
  <si>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</si>
  <si>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</si>
  <si>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</si>
  <si>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</si>
  <si>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</si>
  <si>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</si>
  <si>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</si>
  <si>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</si>
  <si>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</si>
  <si>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</si>
  <si>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</si>
  <si>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</si>
  <si>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</si>
  <si>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</si>
  <si>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</si>
  <si>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</si>
  <si>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</si>
  <si>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</si>
  <si>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</si>
  <si>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</si>
  <si>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</si>
  <si>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</si>
  <si>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</si>
  <si>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</si>
  <si>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</si>
  <si>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</si>
  <si>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</si>
  <si>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</si>
  <si>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</si>
  <si>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</si>
  <si>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</si>
  <si>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</si>
  <si>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</si>
  <si>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</si>
  <si>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</si>
  <si>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</si>
  <si>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</si>
  <si>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</si>
  <si>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</si>
  <si>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</si>
  <si>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</si>
  <si>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</si>
  <si>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</si>
  <si>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</si>
  <si>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</si>
  <si>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</si>
  <si>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</si>
  <si>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</si>
  <si>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</si>
  <si>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</si>
  <si>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</si>
  <si>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</si>
  <si>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</si>
  <si>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</si>
  <si>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</si>
  <si>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</si>
  <si>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</si>
  <si>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</si>
  <si>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</si>
  <si>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</si>
  <si>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</si>
  <si>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</si>
  <si>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</si>
  <si>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</si>
  <si>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</si>
  <si>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</si>
  <si>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</si>
  <si>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</si>
  <si>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</si>
  <si>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</si>
  <si>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</si>
  <si>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</si>
  <si>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</si>
  <si>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</si>
  <si>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</si>
  <si>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</si>
  <si>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</si>
  <si>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</si>
  <si>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</si>
  <si>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</si>
  <si>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</si>
  <si>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</si>
  <si>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</si>
  <si>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</si>
  <si>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</si>
  <si>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</si>
  <si>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</si>
  <si>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</si>
  <si>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</si>
  <si>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</si>
  <si>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</si>
  <si>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</si>
  <si>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</si>
  <si>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</si>
  <si>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</si>
  <si>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</si>
  <si>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</si>
  <si>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</si>
  <si>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</si>
  <si>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</si>
  <si>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</si>
  <si>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</si>
  <si>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</si>
  <si>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</si>
  <si>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</si>
  <si>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</si>
  <si>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</si>
  <si>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</si>
  <si>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</si>
  <si>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</si>
  <si>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</si>
  <si>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</si>
  <si>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</si>
  <si>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</si>
  <si>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</si>
  <si>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</si>
  <si>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</si>
  <si>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</si>
  <si>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</si>
  <si>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</si>
  <si>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</si>
  <si>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</si>
  <si>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</si>
  <si>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</si>
  <si>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</si>
  <si>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</si>
  <si>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</si>
  <si>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</si>
  <si>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</si>
  <si>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</si>
  <si>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</si>
  <si>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</si>
  <si>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</si>
  <si>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</si>
  <si>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</si>
  <si>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</si>
  <si>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</si>
  <si>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</si>
  <si>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</si>
  <si>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</si>
  <si>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</si>
  <si>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</si>
  <si>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</si>
  <si>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</si>
  <si>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</si>
  <si>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</si>
  <si>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</si>
  <si>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</si>
  <si>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</si>
  <si>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</si>
  <si>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</si>
  <si>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</si>
  <si>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</si>
  <si>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</si>
  <si>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</si>
  <si>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</si>
  <si>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</si>
  <si>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</si>
  <si>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</si>
  <si>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</si>
  <si>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</si>
  <si>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</si>
  <si>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</si>
  <si>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</si>
  <si>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</si>
  <si>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</si>
  <si>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</si>
  <si>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</si>
  <si>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</si>
  <si>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</si>
  <si>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</si>
  <si>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</si>
  <si>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</si>
  <si>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</si>
  <si>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</si>
  <si>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</si>
  <si>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</si>
  <si>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</si>
  <si>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</si>
  <si>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</si>
  <si>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</si>
  <si>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</si>
  <si>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</si>
  <si>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</si>
  <si>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</si>
  <si>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</si>
  <si>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</si>
  <si>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</si>
  <si>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</si>
  <si>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</si>
  <si>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</si>
  <si>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</si>
  <si>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</si>
  <si>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</si>
  <si>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</si>
  <si>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</si>
  <si>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</si>
  <si>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</si>
  <si>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</si>
  <si>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</si>
  <si>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</si>
  <si>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</si>
  <si>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</si>
  <si>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</si>
  <si>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</si>
  <si>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</si>
  <si>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</si>
  <si>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</si>
  <si>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</si>
  <si>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</si>
  <si>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</si>
  <si>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</si>
  <si>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</si>
  <si>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</si>
  <si>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</si>
  <si>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</si>
  <si>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</si>
  <si>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</si>
  <si>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</si>
  <si>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</si>
  <si>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</si>
  <si>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</si>
  <si>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</si>
  <si>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</si>
  <si>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</si>
  <si>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</si>
  <si>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</si>
  <si>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</si>
  <si>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</si>
  <si>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</si>
  <si>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</si>
  <si>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</si>
  <si>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</si>
  <si>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</si>
  <si>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</si>
  <si>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</si>
  <si>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</si>
  <si>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</si>
  <si>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</si>
  <si>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</si>
  <si>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</si>
  <si>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</si>
  <si>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</si>
  <si>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</si>
  <si>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</si>
  <si>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</si>
  <si>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</si>
  <si>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</si>
  <si>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</si>
  <si>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</si>
  <si>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</si>
  <si>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</si>
  <si>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</si>
  <si>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</si>
  <si>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</si>
  <si>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</si>
  <si>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</si>
  <si>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</si>
  <si>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</si>
  <si>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</si>
  <si>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</si>
  <si>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</si>
  <si>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</si>
  <si>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</si>
  <si>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</si>
  <si>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</si>
  <si>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</si>
  <si>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</si>
  <si>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</si>
  <si>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</si>
  <si>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</si>
  <si>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</si>
  <si>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</si>
  <si>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</si>
  <si>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</si>
  <si>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</si>
  <si>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</si>
  <si>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</si>
  <si>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</si>
  <si>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</si>
  <si>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</si>
  <si>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</si>
  <si>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</si>
  <si>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</si>
  <si>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</si>
  <si>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</si>
  <si>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</si>
  <si>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</si>
  <si>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</si>
  <si>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</si>
  <si>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</si>
  <si>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</si>
  <si>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</si>
  <si>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</si>
  <si>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</si>
  <si>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</si>
  <si>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</si>
  <si>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</si>
  <si>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</si>
  <si>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</si>
  <si>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</si>
  <si>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</si>
  <si>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</si>
  <si>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</si>
  <si>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</si>
  <si>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</si>
  <si>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</si>
  <si>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</si>
  <si>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</si>
  <si>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</si>
  <si>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</si>
  <si>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</si>
  <si>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</si>
  <si>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</si>
  <si>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</si>
  <si>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</si>
  <si>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</si>
  <si>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</si>
  <si>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</si>
  <si>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</si>
  <si>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</si>
  <si>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</si>
  <si>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</si>
  <si>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</si>
  <si>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</si>
  <si>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</si>
  <si>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</si>
  <si>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</si>
  <si>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</si>
  <si>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</si>
  <si>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</si>
  <si>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</si>
  <si>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</si>
  <si>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</si>
  <si>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</si>
  <si>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</si>
  <si>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</si>
  <si>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</si>
  <si>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</si>
  <si>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</si>
  <si>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</si>
  <si>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</si>
  <si>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</si>
  <si>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</si>
  <si>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</si>
  <si>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</si>
  <si>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</si>
  <si>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</si>
  <si>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</si>
  <si>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</si>
  <si>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</si>
  <si>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</si>
  <si>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</si>
  <si>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</si>
  <si>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</si>
  <si>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</si>
  <si>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</si>
  <si>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</si>
  <si>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</si>
  <si>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</si>
  <si>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</si>
  <si>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</si>
  <si>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</si>
  <si>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</si>
  <si>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</si>
  <si>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</si>
  <si>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</si>
  <si>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</si>
  <si>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</si>
  <si>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</si>
  <si>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</si>
  <si>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</si>
  <si>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</si>
  <si>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</si>
  <si>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</si>
  <si>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</si>
  <si>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</si>
  <si>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</si>
  <si>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</si>
  <si>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</si>
  <si>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</si>
  <si>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</si>
  <si>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</si>
  <si>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</si>
  <si>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</si>
  <si>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</si>
  <si>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</si>
  <si>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</si>
  <si>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</si>
  <si>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</si>
  <si>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</si>
  <si>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</si>
  <si>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</si>
  <si>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</si>
  <si>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</si>
  <si>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</si>
  <si>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</si>
  <si>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</si>
  <si>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</si>
  <si>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</si>
  <si>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</si>
  <si>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</si>
  <si>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</si>
  <si>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</si>
  <si>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</si>
  <si>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</si>
  <si>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</si>
  <si>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</si>
  <si>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</si>
  <si>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</si>
  <si>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</si>
  <si>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</si>
  <si>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</si>
  <si>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</si>
  <si>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</si>
  <si>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</si>
  <si>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</si>
  <si>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</si>
  <si>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</si>
  <si>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</si>
  <si>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</si>
  <si>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</si>
  <si>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</si>
  <si>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</si>
  <si>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</si>
  <si>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</si>
  <si>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</si>
  <si>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</si>
  <si>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</si>
  <si>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</si>
  <si>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</si>
  <si>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</si>
  <si>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</si>
  <si>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</si>
  <si>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</si>
  <si>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</si>
  <si>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</si>
  <si>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</si>
  <si>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</si>
  <si>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</si>
  <si>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</si>
  <si>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</si>
  <si>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</si>
  <si>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</si>
  <si>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</si>
  <si>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</si>
  <si>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</si>
  <si>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</si>
  <si>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</si>
  <si>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</si>
  <si>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</si>
  <si>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</si>
  <si>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</si>
  <si>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</si>
  <si>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</si>
  <si>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</si>
  <si>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</si>
  <si>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</si>
  <si>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</si>
  <si>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</si>
  <si>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</si>
  <si>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</si>
  <si>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</si>
  <si>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</si>
  <si>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</si>
  <si>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</si>
  <si>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</si>
  <si>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</si>
  <si>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</si>
  <si>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</si>
  <si>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</si>
  <si>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</si>
  <si>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</si>
  <si>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</si>
  <si>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</si>
  <si>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</si>
  <si>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</si>
  <si>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</si>
  <si>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</si>
  <si>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</si>
  <si>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</si>
  <si>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</si>
  <si>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</si>
  <si>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</si>
  <si>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</si>
  <si>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</si>
  <si>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</si>
  <si>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</si>
  <si>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</si>
  <si>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</si>
  <si>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</si>
  <si>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</si>
  <si>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</si>
  <si>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</si>
  <si>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</si>
  <si>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</si>
  <si>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</si>
  <si>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</si>
  <si>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</si>
  <si>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</si>
  <si>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</si>
  <si>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</si>
  <si>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</si>
  <si>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</si>
  <si>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</si>
  <si>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</si>
  <si>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</si>
  <si>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</si>
  <si>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</si>
  <si>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</si>
  <si>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</si>
  <si>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</si>
  <si>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</si>
  <si>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</si>
  <si>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</si>
  <si>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</si>
  <si>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</si>
  <si>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</si>
  <si>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</si>
  <si>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</si>
  <si>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</si>
  <si>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</si>
  <si>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</si>
  <si>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</si>
  <si>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</si>
  <si>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</si>
  <si>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</si>
  <si>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</si>
  <si>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</si>
  <si>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</si>
  <si>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</si>
  <si>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</si>
  <si>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</si>
  <si>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</si>
  <si>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</si>
  <si>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</si>
  <si>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</si>
  <si>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</si>
  <si>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</si>
  <si>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</si>
  <si>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</si>
  <si>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</si>
  <si>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</si>
  <si>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</si>
  <si>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</si>
  <si>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</si>
  <si>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</si>
  <si>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</si>
  <si>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</si>
  <si>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</si>
  <si>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</si>
  <si>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</si>
  <si>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</si>
  <si>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</si>
  <si>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</si>
  <si>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</si>
  <si>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</si>
  <si>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</si>
  <si>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</si>
  <si>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</si>
  <si>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</si>
  <si>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</si>
  <si>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</si>
  <si>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</si>
  <si>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</si>
  <si>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</si>
  <si>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</si>
  <si>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</si>
  <si>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</si>
  <si>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</si>
  <si>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</si>
  <si>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</si>
  <si>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</si>
  <si>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</si>
  <si>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</si>
  <si>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</si>
  <si>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</si>
  <si>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</si>
  <si>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</si>
  <si>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</si>
  <si>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</si>
  <si>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</si>
  <si>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</si>
  <si>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</si>
  <si>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</si>
  <si>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</si>
  <si>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</si>
  <si>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</si>
  <si>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</si>
  <si>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</si>
  <si>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</si>
  <si>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</si>
  <si>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</si>
  <si>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</si>
  <si>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</si>
  <si>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</si>
  <si>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</si>
  <si>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</si>
  <si>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</si>
  <si>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</si>
  <si>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</si>
  <si>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</si>
  <si>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</si>
  <si>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</si>
  <si>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</si>
  <si>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</si>
  <si>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</si>
  <si>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</si>
  <si>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</si>
  <si>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</si>
  <si>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</si>
  <si>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</si>
  <si>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</si>
  <si>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</si>
  <si>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</si>
  <si>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</si>
  <si>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</si>
  <si>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</si>
  <si>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</si>
  <si>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</si>
  <si>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</si>
  <si>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</si>
  <si>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</si>
  <si>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</si>
  <si>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</si>
  <si>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</si>
  <si>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</si>
  <si>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</si>
  <si>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</si>
  <si>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</si>
  <si>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</si>
  <si>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</si>
  <si>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</si>
  <si>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</si>
  <si>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</si>
  <si>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</si>
  <si>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</si>
  <si>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</si>
  <si>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</si>
  <si>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</si>
  <si>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</si>
  <si>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</si>
  <si>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</si>
  <si>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</si>
  <si>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</si>
  <si>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</si>
  <si>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</si>
  <si>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</si>
  <si>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</si>
  <si>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</si>
  <si>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</si>
  <si>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</si>
  <si>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</si>
  <si>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</si>
  <si>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</si>
  <si>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</si>
  <si>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</si>
  <si>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</si>
  <si>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</si>
  <si>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</si>
  <si>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</si>
  <si>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</si>
  <si>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</si>
  <si>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</si>
  <si>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</si>
  <si>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</si>
  <si>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</si>
  <si>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</si>
  <si>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</si>
  <si>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</si>
  <si>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</si>
  <si>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</si>
  <si>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</si>
  <si>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</si>
  <si>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</si>
  <si>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</si>
  <si>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</si>
  <si>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</si>
  <si>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</si>
  <si>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</si>
  <si>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</si>
  <si>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</si>
  <si>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</si>
  <si>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</si>
  <si>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</si>
  <si>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</si>
  <si>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</si>
  <si>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</si>
  <si>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</si>
  <si>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</si>
  <si>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</si>
  <si>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</si>
  <si>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</si>
  <si>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</si>
  <si>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</si>
  <si>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</si>
  <si>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</si>
  <si>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</si>
  <si>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</si>
  <si>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</si>
  <si>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</si>
  <si>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</si>
  <si>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</si>
  <si>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</si>
  <si>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</si>
  <si>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</si>
  <si>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</si>
  <si>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</si>
  <si>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</si>
  <si>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</si>
  <si>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</si>
  <si>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</si>
  <si>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</si>
  <si>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</si>
  <si>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</si>
  <si>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</si>
  <si>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</si>
  <si>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</si>
  <si>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</si>
  <si>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</si>
  <si>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</si>
  <si>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</si>
  <si>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</si>
  <si>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</si>
  <si>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</si>
  <si>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</si>
  <si>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</si>
  <si>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</si>
  <si>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</si>
  <si>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</si>
  <si>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</si>
  <si>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</si>
  <si>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</si>
  <si>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</si>
  <si>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</si>
  <si>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</si>
  <si>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</si>
  <si>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</si>
  <si>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</si>
  <si>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</si>
  <si>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</si>
  <si>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</si>
  <si>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</si>
  <si>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</si>
  <si>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</si>
  <si>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</si>
  <si>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</si>
  <si>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</si>
  <si>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</si>
  <si>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</si>
  <si>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</si>
  <si>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</si>
  <si>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</si>
  <si>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</si>
  <si>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</si>
  <si>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</si>
  <si>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</si>
  <si>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</si>
  <si>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</si>
  <si>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</si>
  <si>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</si>
  <si>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</si>
  <si>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</si>
  <si>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</si>
  <si>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</si>
  <si>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</si>
  <si>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</si>
  <si>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</si>
  <si>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</si>
  <si>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</si>
  <si>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</si>
  <si>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</si>
  <si>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</si>
  <si>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</si>
  <si>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</si>
  <si>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</si>
  <si>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</si>
  <si>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</si>
  <si>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</si>
  <si>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</si>
  <si>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</si>
  <si>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</si>
  <si>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</si>
  <si>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</si>
  <si>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</si>
  <si>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</si>
  <si>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</si>
  <si>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</si>
  <si>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</si>
  <si>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</si>
  <si>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</si>
  <si>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</si>
  <si>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</si>
  <si>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</si>
  <si>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</si>
  <si>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</si>
  <si>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</si>
  <si>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</si>
  <si>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</si>
  <si>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</si>
  <si>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</si>
  <si>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</si>
  <si>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</si>
  <si>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</si>
  <si>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</si>
  <si>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</si>
  <si>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</si>
  <si>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</si>
  <si>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</si>
  <si>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</si>
  <si>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</si>
  <si>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</si>
  <si>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</si>
  <si>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</si>
  <si>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</si>
  <si>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</si>
  <si>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</si>
  <si>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</si>
  <si>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</si>
  <si>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</si>
  <si>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</si>
  <si>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</si>
  <si>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</si>
  <si>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</si>
  <si>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</si>
  <si>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</si>
  <si>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</si>
  <si>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</si>
  <si>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</si>
  <si>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</si>
  <si>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</si>
  <si>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</si>
  <si>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</si>
  <si>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</si>
  <si>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</si>
  <si>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</si>
  <si>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</si>
  <si>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</si>
  <si>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</si>
  <si>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</si>
  <si>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</si>
  <si>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</si>
  <si>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</si>
  <si>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</si>
  <si>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</si>
  <si>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</si>
  <si>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</si>
  <si>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</si>
  <si>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</si>
  <si>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</si>
  <si>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</si>
  <si>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</si>
  <si>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</si>
  <si>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</si>
  <si>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</si>
  <si>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</si>
  <si>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</si>
  <si>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</si>
  <si>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</si>
  <si>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</si>
  <si>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</si>
  <si>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</si>
  <si>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</si>
  <si>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</si>
  <si>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</si>
  <si>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</si>
  <si>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</si>
  <si>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</si>
  <si>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</si>
  <si>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</si>
  <si>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</si>
  <si>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</si>
  <si>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</si>
  <si>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</si>
  <si>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</si>
  <si>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</si>
  <si>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</si>
  <si>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</si>
  <si>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</si>
  <si>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</si>
  <si>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</si>
  <si>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</si>
  <si>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</si>
  <si>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</si>
  <si>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</si>
  <si>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</si>
  <si>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</si>
  <si>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</si>
  <si>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</si>
  <si>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</si>
  <si>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</si>
  <si>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</si>
  <si>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</si>
  <si>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</si>
  <si>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</si>
  <si>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</si>
  <si>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</si>
  <si>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</si>
  <si>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</si>
  <si>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</si>
  <si>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</si>
  <si>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</si>
  <si>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</si>
  <si>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</si>
  <si>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</si>
  <si>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</si>
  <si>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</si>
  <si>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</si>
  <si>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</si>
  <si>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</si>
  <si>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</si>
  <si>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</si>
  <si>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</si>
  <si>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</si>
  <si>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</si>
  <si>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</si>
  <si>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</si>
  <si>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</si>
  <si>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</si>
  <si>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</si>
  <si>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</si>
  <si>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</si>
  <si>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</si>
  <si>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</si>
  <si>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</si>
  <si>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</si>
  <si>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</si>
  <si>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</si>
  <si>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</si>
  <si>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</si>
  <si>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</si>
  <si>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</si>
  <si>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</si>
  <si>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</si>
  <si>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</si>
  <si>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</si>
  <si>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</si>
  <si>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</si>
  <si>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</si>
  <si>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</si>
  <si>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</si>
  <si>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</si>
  <si>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</si>
  <si>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</si>
  <si>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</si>
  <si>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</si>
  <si>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</si>
  <si>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</si>
  <si>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</si>
  <si>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</si>
  <si>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</si>
  <si>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</si>
  <si>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</si>
  <si>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</si>
  <si>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</si>
  <si>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</si>
  <si>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</si>
  <si>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</si>
  <si>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</si>
  <si>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</si>
  <si>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</si>
  <si>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</si>
  <si>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</si>
  <si>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</si>
  <si>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</si>
  <si>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</si>
  <si>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</si>
  <si>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</si>
  <si>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</si>
  <si>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</si>
  <si>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</si>
  <si>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</si>
  <si>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</si>
  <si>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</si>
  <si>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</si>
  <si>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</si>
  <si>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</si>
  <si>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</si>
  <si>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</si>
  <si>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</si>
  <si>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</si>
  <si>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</si>
  <si>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</si>
  <si>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</si>
  <si>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</si>
  <si>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</si>
  <si>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</si>
  <si>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</si>
  <si>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</si>
  <si>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</si>
  <si>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</si>
  <si>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</si>
  <si>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</si>
  <si>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</si>
  <si>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</si>
  <si>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</si>
  <si>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</si>
  <si>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</si>
  <si>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</si>
  <si>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</si>
  <si>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</si>
  <si>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</si>
  <si>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</si>
  <si>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</si>
  <si>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</si>
  <si>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</si>
  <si>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</si>
  <si>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</si>
  <si>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</si>
  <si>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</si>
  <si>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</si>
  <si>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</si>
  <si>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</si>
  <si>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</si>
  <si>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</si>
  <si>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</si>
  <si>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</si>
  <si>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</si>
  <si>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</si>
  <si>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</si>
  <si>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</si>
  <si>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</si>
  <si>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</si>
  <si>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</si>
  <si>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</si>
  <si>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</si>
  <si>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</si>
  <si>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</si>
  <si>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</si>
  <si>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</si>
  <si>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</si>
  <si>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</si>
  <si>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</si>
  <si>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</si>
  <si>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</si>
  <si>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</si>
  <si>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</si>
  <si>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</si>
  <si>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</si>
  <si>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</si>
  <si>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</si>
  <si>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</si>
  <si>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</si>
  <si>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</si>
  <si>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</si>
  <si>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</si>
  <si>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</si>
  <si>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</si>
  <si>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</si>
  <si>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</si>
  <si>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</si>
  <si>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</si>
  <si>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</si>
  <si>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</si>
  <si>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</si>
  <si>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</si>
  <si>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</si>
  <si>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</si>
  <si>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</si>
  <si>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</si>
  <si>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</si>
  <si>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</si>
  <si>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</si>
  <si>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</si>
  <si>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</si>
  <si>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</si>
  <si>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</si>
  <si>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</si>
  <si>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</si>
  <si>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</si>
  <si>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</si>
  <si>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</si>
  <si>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</si>
  <si>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</si>
  <si>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</si>
  <si>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</si>
  <si>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</si>
  <si>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</si>
  <si>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</si>
  <si>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</si>
  <si>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</si>
  <si>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</si>
  <si>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</si>
  <si>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</si>
  <si>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</si>
  <si>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</si>
  <si>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</si>
  <si>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</si>
  <si>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</si>
  <si>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</si>
  <si>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</si>
  <si>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</si>
  <si>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</si>
  <si>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</si>
  <si>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</si>
  <si>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</si>
  <si>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</si>
  <si>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</si>
  <si>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</si>
  <si>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</si>
  <si>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</si>
  <si>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</si>
  <si>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</si>
  <si>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</si>
  <si>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</si>
  <si>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</si>
  <si>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</si>
  <si>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</si>
  <si>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</si>
  <si>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</si>
  <si>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</si>
  <si>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</si>
  <si>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</si>
  <si>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</si>
  <si>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</si>
  <si>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</si>
  <si>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</si>
  <si>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</si>
  <si>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</si>
  <si>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</si>
  <si>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</si>
  <si>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</si>
  <si>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</si>
  <si>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</si>
  <si>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</si>
  <si>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</si>
  <si>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</si>
  <si>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</si>
  <si>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</si>
  <si>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</si>
  <si>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</si>
  <si>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</si>
  <si>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</si>
  <si>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</si>
  <si>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</si>
  <si>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</si>
  <si>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</si>
  <si>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</si>
  <si>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</si>
  <si>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</si>
  <si>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</si>
  <si>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</si>
  <si>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</si>
  <si>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</si>
  <si>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</si>
  <si>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</si>
  <si>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</si>
  <si>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</si>
  <si>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</si>
  <si>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</si>
  <si>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</si>
  <si>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</si>
  <si>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</si>
  <si>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</si>
  <si>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</si>
  <si>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</si>
  <si>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</si>
  <si>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</si>
  <si>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</si>
  <si>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</si>
  <si>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</si>
  <si>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</si>
  <si>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</si>
  <si>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</si>
  <si>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</si>
  <si>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</si>
  <si>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</si>
  <si>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</si>
  <si>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</si>
  <si>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</si>
  <si>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</si>
  <si>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</si>
  <si>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</si>
  <si>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</si>
  <si>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</si>
  <si>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</si>
  <si>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</si>
  <si>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</si>
  <si>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</si>
  <si>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</si>
  <si>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</si>
  <si>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</si>
  <si>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</si>
  <si>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</si>
  <si>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</si>
  <si>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</si>
  <si>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</si>
  <si>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</si>
  <si>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</si>
  <si>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</si>
  <si>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</si>
  <si>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</si>
  <si>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</si>
  <si>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</si>
  <si>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</si>
  <si>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</si>
  <si>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</si>
  <si>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</si>
  <si>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</si>
  <si>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</si>
  <si>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</si>
  <si>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</si>
  <si>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</si>
  <si>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</si>
  <si>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</si>
  <si>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</si>
  <si>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</si>
  <si>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</si>
  <si>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</si>
  <si>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</si>
  <si>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</si>
  <si>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</si>
  <si>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</si>
  <si>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</si>
  <si>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</si>
  <si>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</si>
  <si>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</si>
  <si>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</si>
  <si>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</si>
  <si>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</si>
  <si>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</si>
  <si>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</si>
  <si>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</si>
  <si>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</si>
  <si>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</si>
  <si>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</si>
  <si>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</si>
  <si>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</si>
  <si>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</si>
  <si>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</si>
  <si>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</si>
  <si>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</si>
  <si>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</si>
  <si>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</si>
  <si>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</si>
  <si>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</si>
  <si>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</si>
  <si>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</si>
  <si>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</si>
  <si>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</si>
  <si>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</si>
  <si>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</si>
  <si>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</si>
  <si>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</si>
  <si>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</si>
  <si>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</si>
  <si>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</si>
  <si>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</si>
  <si>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</si>
  <si>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</si>
  <si>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</si>
  <si>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</si>
  <si>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</si>
  <si>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</si>
  <si>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</si>
  <si>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</si>
  <si>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</si>
  <si>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</si>
  <si>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</si>
  <si>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</si>
  <si>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</si>
  <si>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</si>
  <si>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</si>
  <si>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</si>
  <si>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</si>
  <si>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</si>
  <si>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</si>
  <si>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</si>
  <si>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</si>
  <si>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</si>
  <si>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</si>
  <si>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</si>
  <si>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</si>
  <si>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</si>
  <si>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</si>
  <si>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</si>
  <si>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</si>
  <si>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</si>
  <si>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</si>
  <si>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</si>
  <si>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</si>
  <si>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</si>
  <si>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</si>
  <si>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</si>
  <si>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</si>
  <si>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</si>
  <si>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</si>
  <si>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</si>
  <si>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</si>
  <si>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</si>
  <si>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</si>
  <si>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</si>
  <si>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</si>
  <si>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</si>
  <si>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</si>
  <si>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</si>
  <si>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</si>
  <si>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</si>
  <si>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</si>
  <si>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</si>
  <si>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</si>
  <si>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</si>
  <si>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</si>
  <si>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</si>
  <si>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</si>
  <si>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</si>
  <si>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</si>
  <si>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</si>
  <si>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</si>
  <si>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</si>
  <si>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</si>
  <si>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</si>
  <si>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</si>
  <si>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</si>
  <si>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</si>
  <si>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</si>
  <si>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</si>
  <si>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</si>
  <si>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</si>
  <si>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</si>
  <si>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</si>
  <si>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</si>
  <si>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</si>
  <si>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</si>
  <si>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</si>
  <si>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</si>
  <si>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</si>
  <si>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</si>
  <si>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</si>
  <si>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</si>
  <si>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</si>
  <si>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</si>
  <si>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</si>
  <si>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</si>
  <si>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</si>
  <si>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</si>
  <si>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</si>
  <si>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</si>
  <si>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</si>
  <si>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</si>
  <si>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</si>
  <si>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</si>
  <si>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</si>
  <si>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</si>
  <si>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</si>
  <si>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</si>
  <si>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</si>
  <si>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</si>
  <si>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</si>
  <si>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</si>
  <si>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</si>
  <si>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</si>
  <si>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</si>
  <si>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</si>
  <si>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</si>
  <si>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</si>
  <si>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</si>
  <si>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</si>
  <si>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</si>
  <si>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</si>
  <si>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</si>
  <si>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</si>
  <si>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</si>
  <si>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</si>
  <si>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</si>
  <si>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</si>
  <si>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</si>
  <si>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</si>
  <si>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</si>
  <si>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</si>
  <si>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</si>
  <si>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</si>
  <si>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</si>
  <si>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</si>
  <si>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</si>
  <si>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</si>
  <si>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</si>
  <si>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</si>
  <si>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</si>
  <si>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</si>
  <si>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</si>
  <si>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</si>
  <si>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</si>
  <si>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</si>
  <si>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</si>
  <si>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</si>
  <si>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</si>
  <si>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</si>
  <si>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</si>
  <si>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</si>
  <si>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</si>
  <si>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</si>
  <si>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</si>
  <si>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</si>
  <si>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</si>
  <si>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</si>
  <si>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</si>
  <si>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</si>
  <si>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</si>
  <si>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</si>
  <si>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</si>
  <si>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</si>
  <si>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</si>
  <si>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</si>
  <si>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</si>
  <si>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</si>
  <si>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</si>
  <si>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</si>
  <si>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</si>
  <si>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</si>
  <si>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</si>
  <si>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</si>
  <si>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</si>
  <si>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</si>
  <si>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</si>
  <si>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</si>
  <si>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</si>
  <si>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</si>
  <si>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</si>
  <si>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</si>
  <si>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</si>
  <si>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</si>
  <si>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</si>
  <si>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</si>
  <si>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</si>
  <si>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</si>
  <si>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</si>
  <si>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</si>
  <si>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</si>
  <si>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</si>
  <si>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</si>
  <si>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</si>
  <si>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</si>
  <si>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</si>
  <si>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</si>
  <si>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</si>
  <si>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</si>
  <si>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</si>
  <si>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</si>
  <si>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</si>
  <si>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</si>
  <si>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</si>
  <si>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</si>
  <si>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</si>
  <si>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</si>
  <si>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</si>
  <si>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</si>
  <si>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</si>
  <si>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</si>
  <si>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</si>
  <si>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</si>
  <si>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</si>
  <si>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</si>
  <si>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</si>
  <si>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</si>
  <si>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</si>
  <si>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</si>
  <si>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</si>
  <si>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</si>
  <si>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</si>
  <si>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</si>
  <si>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</si>
  <si>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</si>
  <si>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</si>
  <si>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</si>
  <si>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</si>
  <si>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</si>
  <si>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</si>
  <si>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</si>
  <si>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</si>
  <si>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</si>
  <si>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</si>
  <si>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</si>
  <si>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</si>
  <si>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</si>
  <si>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</si>
  <si>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</si>
  <si>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</si>
  <si>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</si>
  <si>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</si>
  <si>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</si>
  <si>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</si>
  <si>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</si>
  <si>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</si>
  <si>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</si>
  <si>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</si>
  <si>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</si>
  <si>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</si>
  <si>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</si>
  <si>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</si>
  <si>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</si>
  <si>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</si>
  <si>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</si>
  <si>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</si>
  <si>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</si>
  <si>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</si>
  <si>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</si>
  <si>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</si>
  <si>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</si>
  <si>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</si>
  <si>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</si>
  <si>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</si>
  <si>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</si>
  <si>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</si>
  <si>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</si>
  <si>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</si>
  <si>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</si>
  <si>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</si>
  <si>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</si>
  <si>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</si>
  <si>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</si>
  <si>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</si>
  <si>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</si>
  <si>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</si>
  <si>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</si>
  <si>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</si>
  <si>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</si>
  <si>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</si>
  <si>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</si>
  <si>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</si>
  <si>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</si>
  <si>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</si>
  <si>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</si>
  <si>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</si>
  <si>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</si>
  <si>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</si>
  <si>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</si>
  <si>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</si>
  <si>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</si>
  <si>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</si>
  <si>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</si>
  <si>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</si>
  <si>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</si>
  <si>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</si>
  <si>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</si>
  <si>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</si>
  <si>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</si>
  <si>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</si>
  <si>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</si>
  <si>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</si>
  <si>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</si>
  <si>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</si>
  <si>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</si>
  <si>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</si>
  <si>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</si>
  <si>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</si>
  <si>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</si>
  <si>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</si>
  <si>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</si>
  <si>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</si>
  <si>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</si>
  <si>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</si>
  <si>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</si>
  <si>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</si>
  <si>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</si>
  <si>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</si>
  <si>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</si>
  <si>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</si>
  <si>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</si>
  <si>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</si>
  <si>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</si>
  <si>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</si>
  <si>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</si>
  <si>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</si>
  <si>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</si>
  <si>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</si>
  <si>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</si>
  <si>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</si>
  <si>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</si>
  <si>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</si>
  <si>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</si>
  <si>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</si>
  <si>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</si>
  <si>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</si>
  <si>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</si>
  <si>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</si>
  <si>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</si>
  <si>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</si>
  <si>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</si>
  <si>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</si>
  <si>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</si>
  <si>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</si>
  <si>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</si>
  <si>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</si>
  <si>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</si>
  <si>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</si>
  <si>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</si>
  <si>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</si>
  <si>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</si>
  <si>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</si>
  <si>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</si>
  <si>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</si>
  <si>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</si>
  <si>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</si>
  <si>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</si>
  <si>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</si>
  <si>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</si>
  <si>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</si>
  <si>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</si>
  <si>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</si>
  <si>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</si>
  <si>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</si>
  <si>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</si>
  <si>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</si>
  <si>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</si>
  <si>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</si>
  <si>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</si>
  <si>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</si>
  <si>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</si>
  <si>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</si>
  <si>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</si>
  <si>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</si>
  <si>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</si>
  <si>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</si>
  <si>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</si>
  <si>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</si>
  <si>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</si>
  <si>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</si>
  <si>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</si>
  <si>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</si>
  <si>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</si>
  <si>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</si>
  <si>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</si>
  <si>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</si>
  <si>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</si>
  <si>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</si>
  <si>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</si>
  <si>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</si>
  <si>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</si>
  <si>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</si>
  <si>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</si>
  <si>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</si>
  <si>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</si>
  <si>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</si>
  <si>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</si>
  <si>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</si>
  <si>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</si>
  <si>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</si>
  <si>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</si>
  <si>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</si>
  <si>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</si>
  <si>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</si>
  <si>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</si>
  <si>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</si>
  <si>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</si>
  <si>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</si>
  <si>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</si>
  <si>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</si>
  <si>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</si>
  <si>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</si>
  <si>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</si>
  <si>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</si>
  <si>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</si>
  <si>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</si>
  <si>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</si>
  <si>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</si>
  <si>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</si>
  <si>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</si>
  <si>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</si>
  <si>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</si>
  <si>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</si>
  <si>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</si>
  <si>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</si>
  <si>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</si>
  <si>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</si>
  <si>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</si>
  <si>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</si>
  <si>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</si>
  <si>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</si>
  <si>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</si>
  <si>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</si>
  <si>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</si>
  <si>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</si>
  <si>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</si>
  <si>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</si>
  <si>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</si>
  <si>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</si>
  <si>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</si>
  <si>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</si>
  <si>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</si>
  <si>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</si>
  <si>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</si>
  <si>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</si>
  <si>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</si>
  <si>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</si>
  <si>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</si>
  <si>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</si>
  <si>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</si>
  <si>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</si>
  <si>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</si>
  <si>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</si>
  <si>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</si>
  <si>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</si>
  <si>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</si>
  <si>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</si>
  <si>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</si>
  <si>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</si>
  <si>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</si>
  <si>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</si>
  <si>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</si>
  <si>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</si>
  <si>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</si>
  <si>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</si>
  <si>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</si>
  <si>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</si>
  <si>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</si>
  <si>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</si>
  <si>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</si>
  <si>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</si>
  <si>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</si>
  <si>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</si>
  <si>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</si>
  <si>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</si>
  <si>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</si>
  <si>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</si>
  <si>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</si>
  <si>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</si>
  <si>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</si>
  <si>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</si>
  <si>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</si>
  <si>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</si>
  <si>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</si>
  <si>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</si>
  <si>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</si>
  <si>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</si>
  <si>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</si>
  <si>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</si>
  <si>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</si>
  <si>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</si>
  <si>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</si>
  <si>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</si>
  <si>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</si>
  <si>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</si>
  <si>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</si>
  <si>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</si>
  <si>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</si>
  <si>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</si>
  <si>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</si>
  <si>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</si>
  <si>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</si>
  <si>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</si>
  <si>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</si>
  <si>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</si>
  <si>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</si>
  <si>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</si>
  <si>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</si>
  <si>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</si>
  <si>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</si>
  <si>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</si>
  <si>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</si>
  <si>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</si>
  <si>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</si>
  <si>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</si>
  <si>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</si>
  <si>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</si>
  <si>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</si>
  <si>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</si>
  <si>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</si>
  <si>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</si>
  <si>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</si>
  <si>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</si>
  <si>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</si>
  <si>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</si>
  <si>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</si>
  <si>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</si>
  <si>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</si>
  <si>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</si>
  <si>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</si>
  <si>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</si>
  <si>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</si>
  <si>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</si>
  <si>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</si>
  <si>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</si>
  <si>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</si>
  <si>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</si>
  <si>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</si>
  <si>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</si>
  <si>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</si>
  <si>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</si>
  <si>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</si>
  <si>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</si>
  <si>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</si>
  <si>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</si>
  <si>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</si>
  <si>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</si>
  <si>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</si>
  <si>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</si>
  <si>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</si>
  <si>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</si>
  <si>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</si>
  <si>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</si>
  <si>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</si>
  <si>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</si>
  <si>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</si>
  <si>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</si>
  <si>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</si>
  <si>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</si>
  <si>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</si>
  <si>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</si>
  <si>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</si>
  <si>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</si>
  <si>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</si>
  <si>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</si>
  <si>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</si>
  <si>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</si>
  <si>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</si>
  <si>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</si>
  <si>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</si>
  <si>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</si>
  <si>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</si>
  <si>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</si>
  <si>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</si>
  <si>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</si>
  <si>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</si>
  <si>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</si>
  <si>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</si>
  <si>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</si>
  <si>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</si>
  <si>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</si>
  <si>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</si>
  <si>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</si>
  <si>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</si>
  <si>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</si>
  <si>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</si>
  <si>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</si>
  <si>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</si>
  <si>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</si>
  <si>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</si>
  <si>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</si>
  <si>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</si>
  <si>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</si>
  <si>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</si>
  <si>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</si>
  <si>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</si>
  <si>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</si>
  <si>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</si>
  <si>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</si>
  <si>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</si>
  <si>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</si>
  <si>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</si>
  <si>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</si>
  <si>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</si>
  <si>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</si>
  <si>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</si>
  <si>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</si>
  <si>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</si>
  <si>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</si>
  <si>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</si>
  <si>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</si>
  <si>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</si>
  <si>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</si>
  <si>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</si>
  <si>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</si>
  <si>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</si>
  <si>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</si>
  <si>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</si>
  <si>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</si>
  <si>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</si>
  <si>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</si>
  <si>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</si>
  <si>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</si>
  <si>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</si>
  <si>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</si>
  <si>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</si>
  <si>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</si>
  <si>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</si>
  <si>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</si>
  <si>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</si>
  <si>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</si>
  <si>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</si>
  <si>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</si>
  <si>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</si>
  <si>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</si>
  <si>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</si>
  <si>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</si>
  <si>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</si>
  <si>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</si>
  <si>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</si>
  <si>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</si>
  <si>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</si>
  <si>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</si>
  <si>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</si>
  <si>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</si>
  <si>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</si>
  <si>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</si>
  <si>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</si>
  <si>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</si>
  <si>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</si>
  <si>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</si>
  <si>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</si>
  <si>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</si>
  <si>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</si>
  <si>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</si>
  <si>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</si>
  <si>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</si>
  <si>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</si>
  <si>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</si>
  <si>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</si>
  <si>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</si>
  <si>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</si>
  <si>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</si>
  <si>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</si>
  <si>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</si>
  <si>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</si>
  <si>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</si>
  <si>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</si>
  <si>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</si>
  <si>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</si>
  <si>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</si>
  <si>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</si>
  <si>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</si>
  <si>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</si>
  <si>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</si>
  <si>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</si>
  <si>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</si>
  <si>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</si>
  <si>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</si>
  <si>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</si>
  <si>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</si>
  <si>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</si>
  <si>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</si>
  <si>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</si>
  <si>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</si>
  <si>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</si>
  <si>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</si>
  <si>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</si>
  <si>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</si>
  <si>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</si>
  <si>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</si>
  <si>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</si>
  <si>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</si>
  <si>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</si>
  <si>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</si>
  <si>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</si>
  <si>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</si>
  <si>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</si>
  <si>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</si>
  <si>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</si>
  <si>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</si>
  <si>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</si>
  <si>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</si>
  <si>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</si>
  <si>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</si>
  <si>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</si>
  <si>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</si>
  <si>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</si>
  <si>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</si>
  <si>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</si>
  <si>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</si>
  <si>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</si>
  <si>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</si>
  <si>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</si>
  <si>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</si>
  <si>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</si>
  <si>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</si>
  <si>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</si>
  <si>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</si>
  <si>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</si>
  <si>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</si>
  <si>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</si>
  <si>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</si>
  <si>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</si>
  <si>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</si>
  <si>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</si>
  <si>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</si>
  <si>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</si>
  <si>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</si>
  <si>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</si>
  <si>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</si>
  <si>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</si>
  <si>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</si>
  <si>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</si>
  <si>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</si>
  <si>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</si>
  <si>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</si>
  <si>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</si>
  <si>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</si>
  <si>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</si>
  <si>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</si>
  <si>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</si>
  <si>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</si>
  <si>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</si>
  <si>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</si>
  <si>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</si>
  <si>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</si>
  <si>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</si>
  <si>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</si>
  <si>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</si>
  <si>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</si>
  <si>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</si>
  <si>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</si>
  <si>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</si>
  <si>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</si>
  <si>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</si>
  <si>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</si>
  <si>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</si>
  <si>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</si>
  <si>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</si>
  <si>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</si>
  <si>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</si>
  <si>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</si>
  <si>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</si>
  <si>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</si>
  <si>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</si>
  <si>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</si>
  <si>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</si>
  <si>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</si>
  <si>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</si>
  <si>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</si>
  <si>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</si>
  <si>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</si>
  <si>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</si>
  <si>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</si>
  <si>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</si>
  <si>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</si>
  <si>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</si>
  <si>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</si>
  <si>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</si>
  <si>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</si>
  <si>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</si>
  <si>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</si>
  <si>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</si>
  <si>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</si>
  <si>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</si>
  <si>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</si>
  <si>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</si>
  <si>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</si>
  <si>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</si>
  <si>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</si>
  <si>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</si>
  <si>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</si>
  <si>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</si>
  <si>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</si>
  <si>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</si>
  <si>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</si>
  <si>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</si>
  <si>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</si>
  <si>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</si>
  <si>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</si>
  <si>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</si>
  <si>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</si>
  <si>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</si>
  <si>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</si>
  <si>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</si>
  <si>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</si>
  <si>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</si>
  <si>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</si>
  <si>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</si>
  <si>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</si>
  <si>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</si>
  <si>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</si>
  <si>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</si>
  <si>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</si>
  <si>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</si>
  <si>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</si>
  <si>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</si>
  <si>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</si>
  <si>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</si>
  <si>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</si>
  <si>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</si>
  <si>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</si>
  <si>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</si>
  <si>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</si>
  <si>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</si>
  <si>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</si>
  <si>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</si>
  <si>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</si>
  <si>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</si>
  <si>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</si>
  <si>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</si>
  <si>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</si>
  <si>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</si>
  <si>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</si>
  <si>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</si>
  <si>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</si>
  <si>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</si>
  <si>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</si>
  <si>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</si>
  <si>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</si>
  <si>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</si>
  <si>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</si>
  <si>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</si>
  <si>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</si>
  <si>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</si>
  <si>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</si>
  <si>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</si>
  <si>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</si>
  <si>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</si>
  <si>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</si>
  <si>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</si>
  <si>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</si>
  <si>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</si>
  <si>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</si>
  <si>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</si>
  <si>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</si>
  <si>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</si>
  <si>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</si>
  <si>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</si>
  <si>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</si>
  <si>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</si>
  <si>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</si>
  <si>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</si>
  <si>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</si>
  <si>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</si>
  <si>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</si>
  <si>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</si>
  <si>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</si>
  <si>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</si>
  <si>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</si>
  <si>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</si>
  <si>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</si>
  <si>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</si>
  <si>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</si>
  <si>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</si>
  <si>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</si>
  <si>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</si>
  <si>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</si>
  <si>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</si>
  <si>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</si>
  <si>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</si>
  <si>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</si>
  <si>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</si>
  <si>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</si>
  <si>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</si>
  <si>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</si>
  <si>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</si>
  <si>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</si>
  <si>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</si>
  <si>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</si>
  <si>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</si>
  <si>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</si>
  <si>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</si>
  <si>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</si>
  <si>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</si>
  <si>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</si>
  <si>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</si>
  <si>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</si>
  <si>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</si>
  <si>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</si>
  <si>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</si>
  <si>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</si>
  <si>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</si>
  <si>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</si>
  <si>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</si>
  <si>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</si>
  <si>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</si>
  <si>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</si>
  <si>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</si>
  <si>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</si>
  <si>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</si>
  <si>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</si>
  <si>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</si>
  <si>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</si>
  <si>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</si>
  <si>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</si>
  <si>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</si>
  <si>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</si>
  <si>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</si>
  <si>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</si>
  <si>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</si>
  <si>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</si>
  <si>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</si>
  <si>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</si>
  <si>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</si>
  <si>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</si>
  <si>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</si>
  <si>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</si>
  <si>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</si>
  <si>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</si>
  <si>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</si>
  <si>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</si>
  <si>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</si>
  <si>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</si>
  <si>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</si>
  <si>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</si>
  <si>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</si>
  <si>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</si>
  <si>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</si>
  <si>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</si>
  <si>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</si>
  <si>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</si>
  <si>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</si>
  <si>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</si>
  <si>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</si>
  <si>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</si>
  <si>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</si>
  <si>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</si>
  <si>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</si>
  <si>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</si>
  <si>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</si>
  <si>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</si>
  <si>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</si>
  <si>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</si>
  <si>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</si>
  <si>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</si>
  <si>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</si>
  <si>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</si>
  <si>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</si>
  <si>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</si>
  <si>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</si>
  <si>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</si>
  <si>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</si>
  <si>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</si>
  <si>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</si>
  <si>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</si>
  <si>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</si>
  <si>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</si>
  <si>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</si>
  <si>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</si>
  <si>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</si>
  <si>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</si>
  <si>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</si>
  <si>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</si>
  <si>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</si>
  <si>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</si>
  <si>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</si>
  <si>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</si>
  <si>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</si>
  <si>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</si>
  <si>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</si>
  <si>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</si>
  <si>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</si>
  <si>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</si>
  <si>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</si>
  <si>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</si>
  <si>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</si>
  <si>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</si>
  <si>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</si>
  <si>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</si>
  <si>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</si>
  <si>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</si>
  <si>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</si>
  <si>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</si>
  <si>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</si>
  <si>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</si>
  <si>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</si>
  <si>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</si>
  <si>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</si>
  <si>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</si>
  <si>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</si>
  <si>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</si>
  <si>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</si>
  <si>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</si>
  <si>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</si>
  <si>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</si>
  <si>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</si>
  <si>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</si>
  <si>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</si>
  <si>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</si>
  <si>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</si>
  <si>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</si>
  <si>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</si>
  <si>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</si>
  <si>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</si>
  <si>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</si>
  <si>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</si>
  <si>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</si>
  <si>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</si>
  <si>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</si>
  <si>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</si>
  <si>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</si>
  <si>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</si>
  <si>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</si>
  <si>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</si>
  <si>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</si>
  <si>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</si>
  <si>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</si>
  <si>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</si>
  <si>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</si>
  <si>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</si>
  <si>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</si>
  <si>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</si>
  <si>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</si>
  <si>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</si>
  <si>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</si>
  <si>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</si>
  <si>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</si>
  <si>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</si>
  <si>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</si>
  <si>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</si>
  <si>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</si>
  <si>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</si>
  <si>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</si>
  <si>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</si>
  <si>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</si>
  <si>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</si>
  <si>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</si>
  <si>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</si>
  <si>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</si>
  <si>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</si>
  <si>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</si>
  <si>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</si>
  <si>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</si>
  <si>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</si>
  <si>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</si>
  <si>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</si>
  <si>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</si>
  <si>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</si>
  <si>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</si>
  <si>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</si>
  <si>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</si>
  <si>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</si>
  <si>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</si>
  <si>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</si>
  <si>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</si>
  <si>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</si>
  <si>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</si>
  <si>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</si>
  <si>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</si>
  <si>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</si>
  <si>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</si>
  <si>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</si>
  <si>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</si>
  <si>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</si>
  <si>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</si>
  <si>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</si>
  <si>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</si>
  <si>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</si>
  <si>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</si>
  <si>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</si>
  <si>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</si>
  <si>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</si>
  <si>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</si>
  <si>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</si>
  <si>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</si>
  <si>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</si>
  <si>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</si>
  <si>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</si>
  <si>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</si>
  <si>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</si>
  <si>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</si>
  <si>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</si>
  <si>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</si>
  <si>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</si>
  <si>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</si>
  <si>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</si>
  <si>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</si>
  <si>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</si>
  <si>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</si>
  <si>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</si>
  <si>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</si>
  <si>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</si>
  <si>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</si>
  <si>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</si>
  <si>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</si>
  <si>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</si>
  <si>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</si>
  <si>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</si>
  <si>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</si>
  <si>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</si>
  <si>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</si>
  <si>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</si>
  <si>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</si>
  <si>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</si>
  <si>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</si>
  <si>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</si>
  <si>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</si>
  <si>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</si>
  <si>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</si>
  <si>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</si>
  <si>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</si>
  <si>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</si>
  <si>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</si>
  <si>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</si>
  <si>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</si>
  <si>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</si>
  <si>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</si>
  <si>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</si>
  <si>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</si>
  <si>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</si>
  <si>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</si>
  <si>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</si>
  <si>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</si>
  <si>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</si>
  <si>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</si>
  <si>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</si>
  <si>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</si>
  <si>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</si>
  <si>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</si>
  <si>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</si>
  <si>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</si>
  <si>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</si>
  <si>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</si>
  <si>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</si>
  <si>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</si>
  <si>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</si>
  <si>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</si>
  <si>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</si>
  <si>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</si>
  <si>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</si>
  <si>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</si>
  <si>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</si>
  <si>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</si>
  <si>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</si>
  <si>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</si>
  <si>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</si>
  <si>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</si>
  <si>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</si>
  <si>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</si>
  <si>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</si>
  <si>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</si>
  <si>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</si>
  <si>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</si>
  <si>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</si>
  <si>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</si>
  <si>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</si>
  <si>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</si>
  <si>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</si>
  <si>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</si>
  <si>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</si>
  <si>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</si>
  <si>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</si>
  <si>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</si>
  <si>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</si>
  <si>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</si>
  <si>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</si>
  <si>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</si>
  <si>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</si>
  <si>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</si>
  <si>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</si>
  <si>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</si>
  <si>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</si>
  <si>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</si>
  <si>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</si>
  <si>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</si>
  <si>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</si>
  <si>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</si>
  <si>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</si>
  <si>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</si>
  <si>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</si>
  <si>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</si>
  <si>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</si>
  <si>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</si>
  <si>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</si>
  <si>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</si>
  <si>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</si>
  <si>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</si>
  <si>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</si>
  <si>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</si>
  <si>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</si>
  <si>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</si>
  <si>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</si>
  <si>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</si>
  <si>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</si>
  <si>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</si>
  <si>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</si>
  <si>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</si>
  <si>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</si>
  <si>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</si>
  <si>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</si>
  <si>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</si>
  <si>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</si>
  <si>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</si>
  <si>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</si>
  <si>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</si>
  <si>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</si>
  <si>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</si>
  <si>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</si>
  <si>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</si>
  <si>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</si>
  <si>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</si>
  <si>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</si>
  <si>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</si>
  <si>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</si>
  <si>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</si>
  <si>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</si>
  <si>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</si>
  <si>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</si>
  <si>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</si>
  <si>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</si>
  <si>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</si>
  <si>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</si>
  <si>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</si>
  <si>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</si>
  <si>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</si>
  <si>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</si>
  <si>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</si>
  <si>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</si>
  <si>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</si>
  <si>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</si>
  <si>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</si>
  <si>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</si>
  <si>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</si>
  <si>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</si>
  <si>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</si>
  <si>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</si>
  <si>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</si>
  <si>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</si>
  <si>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</si>
  <si>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</si>
  <si>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</si>
  <si>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</si>
  <si>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</si>
  <si>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</si>
  <si>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</si>
  <si>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</si>
  <si>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</si>
  <si>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</si>
  <si>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</si>
  <si>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</si>
  <si>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</si>
  <si>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</si>
  <si>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</si>
  <si>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</si>
  <si>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</si>
  <si>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</si>
  <si>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</si>
  <si>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</si>
  <si>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</si>
  <si>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</si>
  <si>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</si>
  <si>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</si>
  <si>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</si>
  <si>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</si>
  <si>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</si>
  <si>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</si>
  <si>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</si>
  <si>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</si>
  <si>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</si>
  <si>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</si>
  <si>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</si>
  <si>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</si>
  <si>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</si>
  <si>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</si>
  <si>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</si>
  <si>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</si>
  <si>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</si>
  <si>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</si>
  <si>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</si>
  <si>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</si>
  <si>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</si>
  <si>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</si>
  <si>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</si>
  <si>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</si>
  <si>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</si>
  <si>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</si>
  <si>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</si>
  <si>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</si>
  <si>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</si>
  <si>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</si>
  <si>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</si>
  <si>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</si>
  <si>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</si>
  <si>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</si>
  <si>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</si>
  <si>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</si>
  <si>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</si>
  <si>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</si>
  <si>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</si>
  <si>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</si>
  <si>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</si>
  <si>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</si>
  <si>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</si>
  <si>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</si>
  <si>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</si>
  <si>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</si>
  <si>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</si>
  <si>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</si>
  <si>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</si>
  <si>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</si>
  <si>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</si>
  <si>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</si>
  <si>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</si>
  <si>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</si>
  <si>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</si>
  <si>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</si>
  <si>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</si>
  <si>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</si>
  <si>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</si>
  <si>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</si>
  <si>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</si>
  <si>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</si>
  <si>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</si>
  <si>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</si>
  <si>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</si>
  <si>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</si>
  <si>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</si>
  <si>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</si>
  <si>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</si>
  <si>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</si>
  <si>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</si>
  <si>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</si>
  <si>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</si>
  <si>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</si>
  <si>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</si>
  <si>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</si>
  <si>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</si>
  <si>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</si>
  <si>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</si>
  <si>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</si>
  <si>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</si>
  <si>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</si>
  <si>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</si>
  <si>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</si>
  <si>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</si>
  <si>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</si>
  <si>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</si>
  <si>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</si>
  <si>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</si>
  <si>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</si>
  <si>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</si>
  <si>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</si>
  <si>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</si>
  <si>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</si>
  <si>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</si>
  <si>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</si>
  <si>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</si>
  <si>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</si>
  <si>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</si>
  <si>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</si>
  <si>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</si>
  <si>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</si>
  <si>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</si>
  <si>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</si>
  <si>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</si>
  <si>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</si>
  <si>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</si>
  <si>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</si>
  <si>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</si>
  <si>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</si>
  <si>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</si>
  <si>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</si>
  <si>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</si>
  <si>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</si>
  <si>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</si>
  <si>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</si>
  <si>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</si>
  <si>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</si>
  <si>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</si>
  <si>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</si>
  <si>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</si>
  <si>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</si>
  <si>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</si>
  <si>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</si>
  <si>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</si>
  <si>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</si>
  <si>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</si>
  <si>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</si>
  <si>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</si>
  <si>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</si>
  <si>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</si>
  <si>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</si>
  <si>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</si>
  <si>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</si>
  <si>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</si>
  <si>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</si>
  <si>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</si>
  <si>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</si>
  <si>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</si>
  <si>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</si>
  <si>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</si>
  <si>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</si>
  <si>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</si>
  <si>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</si>
  <si>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</si>
  <si>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</si>
  <si>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</si>
  <si>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</si>
  <si>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</si>
  <si>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</si>
  <si>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</si>
  <si>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</si>
  <si>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</si>
  <si>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</si>
  <si>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</si>
  <si>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</si>
  <si>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</si>
  <si>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</si>
  <si>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</si>
  <si>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</si>
  <si>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</si>
  <si>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</si>
  <si>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</si>
  <si>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</si>
  <si>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</si>
  <si>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</si>
  <si>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</si>
  <si>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</si>
  <si>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</si>
  <si>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</si>
  <si>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</si>
  <si>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</si>
  <si>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</si>
  <si>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</si>
  <si>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</si>
  <si>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</si>
  <si>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</si>
  <si>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</si>
  <si>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</si>
  <si>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</si>
  <si>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</si>
  <si>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</si>
  <si>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</si>
  <si>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</si>
  <si>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</si>
  <si>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</si>
  <si>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</si>
  <si>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</si>
  <si>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</si>
  <si>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</si>
  <si>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</si>
  <si>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</si>
  <si>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</si>
  <si>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</si>
  <si>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</si>
  <si>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</si>
  <si>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</si>
  <si>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</si>
  <si>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</si>
  <si>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</si>
  <si>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</si>
  <si>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</si>
  <si>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</si>
  <si>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</si>
  <si>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</si>
  <si>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</si>
  <si>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</si>
  <si>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</si>
  <si>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</si>
  <si>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</si>
  <si>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</si>
  <si>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</si>
  <si>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</si>
  <si>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</si>
  <si>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</si>
  <si>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</si>
  <si>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</si>
  <si>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</si>
  <si>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</si>
  <si>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</si>
  <si>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</si>
  <si>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</si>
  <si>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</si>
  <si>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</si>
  <si>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</si>
  <si>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</si>
  <si>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</si>
  <si>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</si>
  <si>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</si>
  <si>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</si>
  <si>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</si>
  <si>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</si>
  <si>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</si>
  <si>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</si>
  <si>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</si>
  <si>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</si>
  <si>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</si>
  <si>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</si>
  <si>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</si>
  <si>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</si>
  <si>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</si>
  <si>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</si>
  <si>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</si>
  <si>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</si>
  <si>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</si>
  <si>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</si>
  <si>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</si>
  <si>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</si>
  <si>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</si>
  <si>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</si>
  <si>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</si>
  <si>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</si>
  <si>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</si>
  <si>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</si>
  <si>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</si>
  <si>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</si>
  <si>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</si>
  <si>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</si>
  <si>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</si>
  <si>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</si>
  <si>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</si>
  <si>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</si>
  <si>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</si>
  <si>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</si>
  <si>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</si>
  <si>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</si>
  <si>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</si>
  <si>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</si>
  <si>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</si>
  <si>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</si>
  <si>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</si>
  <si>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</si>
  <si>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</si>
  <si>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</si>
  <si>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</si>
  <si>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</si>
  <si>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</si>
  <si>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</si>
  <si>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</si>
  <si>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</si>
  <si>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</si>
  <si>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</si>
  <si>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</si>
  <si>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</si>
  <si>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</si>
  <si>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</si>
  <si>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</si>
  <si>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</si>
  <si>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</si>
  <si>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</si>
  <si>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</si>
  <si>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</si>
  <si>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</si>
  <si>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</si>
  <si>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</si>
  <si>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</si>
  <si>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</si>
  <si>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</si>
  <si>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</si>
  <si>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</si>
  <si>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</si>
  <si>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</si>
  <si>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</si>
  <si>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</si>
  <si>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</si>
  <si>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</si>
  <si>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</si>
  <si>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</si>
  <si>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</si>
  <si>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</si>
  <si>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</si>
  <si>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</si>
  <si>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</si>
  <si>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</si>
  <si>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</si>
  <si>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</si>
  <si>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</si>
  <si>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</si>
  <si>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</si>
  <si>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</si>
  <si>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</si>
  <si>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</si>
  <si>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</si>
  <si>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</si>
  <si>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</si>
  <si>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</si>
  <si>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</si>
  <si>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</si>
  <si>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</si>
  <si>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</si>
  <si>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</si>
  <si>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</si>
  <si>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</si>
  <si>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</si>
  <si>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</si>
  <si>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</si>
  <si>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</si>
  <si>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</si>
  <si>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</si>
  <si>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</si>
  <si>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</si>
  <si>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</si>
  <si>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</si>
  <si>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</si>
  <si>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</si>
  <si>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</si>
  <si>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</si>
  <si>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</si>
  <si>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</si>
  <si>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</si>
  <si>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</si>
  <si>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</si>
  <si>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</si>
  <si>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</si>
  <si>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</si>
  <si>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</si>
  <si>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</si>
  <si>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</si>
  <si>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</si>
  <si>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</si>
  <si>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</si>
  <si>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</si>
  <si>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</si>
  <si>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</si>
  <si>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</si>
  <si>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</si>
  <si>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</si>
  <si>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</si>
  <si>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</si>
  <si>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</si>
  <si>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</si>
  <si>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</si>
  <si>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</si>
  <si>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</si>
  <si>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</si>
  <si>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</si>
  <si>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</si>
  <si>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</si>
  <si>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</si>
  <si>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</si>
  <si>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</si>
  <si>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</si>
  <si>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</si>
  <si>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</si>
  <si>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</si>
  <si>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</si>
  <si>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</si>
  <si>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</si>
  <si>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</si>
  <si>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</si>
  <si>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</si>
  <si>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</si>
  <si>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</si>
  <si>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</si>
  <si>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</si>
  <si>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</si>
  <si>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</si>
  <si>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</si>
  <si>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</si>
  <si>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</si>
  <si>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</si>
  <si>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</si>
  <si>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</si>
  <si>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</si>
  <si>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</si>
  <si>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</si>
  <si>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</si>
  <si>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</si>
  <si>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</si>
  <si>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</si>
  <si>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</si>
  <si>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</si>
  <si>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</si>
  <si>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</si>
  <si>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</si>
  <si>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</si>
  <si>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</si>
  <si>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</si>
  <si>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</si>
  <si>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</si>
  <si>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</si>
  <si>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</si>
  <si>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</si>
  <si>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</si>
  <si>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</si>
  <si>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</si>
  <si>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</si>
  <si>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</si>
  <si>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</si>
  <si>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</si>
  <si>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</si>
  <si>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</si>
  <si>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</si>
  <si>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</si>
  <si>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</si>
  <si>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</si>
  <si>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</si>
  <si>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</si>
  <si>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</si>
  <si>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</si>
  <si>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</si>
  <si>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</si>
  <si>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</si>
  <si>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</si>
  <si>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</si>
  <si>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</si>
  <si>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</si>
  <si>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</si>
  <si>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</si>
  <si>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</si>
  <si>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</si>
  <si>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</si>
  <si>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</si>
  <si>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</si>
  <si>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</si>
  <si>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</si>
  <si>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</si>
  <si>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</si>
  <si>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</si>
  <si>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</si>
  <si>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</si>
  <si>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</si>
  <si>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</si>
  <si>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</si>
  <si>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</si>
  <si>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</si>
  <si>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</si>
  <si>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</si>
  <si>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</si>
  <si>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</si>
  <si>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</si>
  <si>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</si>
  <si>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</si>
  <si>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</si>
  <si>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</si>
  <si>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</si>
  <si>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</si>
  <si>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</si>
  <si>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</si>
  <si>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</si>
  <si>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</si>
  <si>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</si>
  <si>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</si>
  <si>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</si>
  <si>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</si>
  <si>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</si>
  <si>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</si>
  <si>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</si>
  <si>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</si>
  <si>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</si>
  <si>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</si>
  <si>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</si>
  <si>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</si>
  <si>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</si>
  <si>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</si>
  <si>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</si>
  <si>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</si>
  <si>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</si>
  <si>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</si>
  <si>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</si>
  <si>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</si>
  <si>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</si>
  <si>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</si>
  <si>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</si>
  <si>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</si>
  <si>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</si>
  <si>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</si>
  <si>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</si>
  <si>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</si>
  <si>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</si>
  <si>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</si>
  <si>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</si>
  <si>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</si>
  <si>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</si>
  <si>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</si>
  <si>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</si>
  <si>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</si>
  <si>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</si>
  <si>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</si>
  <si>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</si>
  <si>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</si>
  <si>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</si>
  <si>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</si>
  <si>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</si>
  <si>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</si>
  <si>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</si>
  <si>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</si>
  <si>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</si>
  <si>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</si>
  <si>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</si>
  <si>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</si>
  <si>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</si>
  <si>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</si>
  <si>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</si>
  <si>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</si>
  <si>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</si>
  <si>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</si>
  <si>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</si>
  <si>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</si>
  <si>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</si>
  <si>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</si>
  <si>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</si>
  <si>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</si>
  <si>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</si>
  <si>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</si>
  <si>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</si>
  <si>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</si>
  <si>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</si>
  <si>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</si>
  <si>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</si>
  <si>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</si>
  <si>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</si>
  <si>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</si>
  <si>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</si>
  <si>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</si>
  <si>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</si>
  <si>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</si>
  <si>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</si>
  <si>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</si>
  <si>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</si>
  <si>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</si>
  <si>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</si>
  <si>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</si>
  <si>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</si>
  <si>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</si>
  <si>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</si>
  <si>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</si>
  <si>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</si>
  <si>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</si>
  <si>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</si>
  <si>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</si>
  <si>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</si>
  <si>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</si>
  <si>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</si>
  <si>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</si>
  <si>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</si>
  <si>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</si>
  <si>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</si>
  <si>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</si>
  <si>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</si>
  <si>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</si>
  <si>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</si>
  <si>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</si>
  <si>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</si>
  <si>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</si>
  <si>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</si>
  <si>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</si>
  <si>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</si>
  <si>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</si>
  <si>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</si>
  <si>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</si>
  <si>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</si>
  <si>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</si>
  <si>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</si>
  <si>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</si>
  <si>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</si>
  <si>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</si>
  <si>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</si>
  <si>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</si>
  <si>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</si>
  <si>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</si>
  <si>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</si>
  <si>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</si>
  <si>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</si>
  <si>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</si>
  <si>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</si>
  <si>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</si>
  <si>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</si>
  <si>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</si>
  <si>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</si>
  <si>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</si>
  <si>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</si>
  <si>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</si>
  <si>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</si>
  <si>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</si>
  <si>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</si>
  <si>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</si>
  <si>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</si>
  <si>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</si>
  <si>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</si>
  <si>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</si>
  <si>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</si>
  <si>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</si>
  <si>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</si>
  <si>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</si>
  <si>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</si>
  <si>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</si>
  <si>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</si>
  <si>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</si>
  <si>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</si>
  <si>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</si>
  <si>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</si>
  <si>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</si>
  <si>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</si>
  <si>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</si>
  <si>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</si>
  <si>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</si>
  <si>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</si>
  <si>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</si>
  <si>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</si>
  <si>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</si>
  <si>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</si>
  <si>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</si>
  <si>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</si>
  <si>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</si>
  <si>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</si>
  <si>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</si>
  <si>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</si>
  <si>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</si>
  <si>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</si>
  <si>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</si>
  <si>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</si>
  <si>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</si>
  <si>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</si>
  <si>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</si>
  <si>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</si>
  <si>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</si>
  <si>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</si>
  <si>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</si>
  <si>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</si>
  <si>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</si>
  <si>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</si>
  <si>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</si>
  <si>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</si>
  <si>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</si>
  <si>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</si>
  <si>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</si>
  <si>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</si>
  <si>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</si>
  <si>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</si>
  <si>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</si>
  <si>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</si>
  <si>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</si>
  <si>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</si>
  <si>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</si>
  <si>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</si>
  <si>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</si>
  <si>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</si>
  <si>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</si>
  <si>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</si>
  <si>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</si>
  <si>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</si>
  <si>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</si>
  <si>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</si>
  <si>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</si>
  <si>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</si>
  <si>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</si>
  <si>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</si>
  <si>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</si>
  <si>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</si>
  <si>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</si>
  <si>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</si>
  <si>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</si>
  <si>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</si>
  <si>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</si>
  <si>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</si>
  <si>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</si>
  <si>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</si>
  <si>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</si>
  <si>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</si>
  <si>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</si>
  <si>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</si>
  <si>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</si>
  <si>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</si>
  <si>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</si>
  <si>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</si>
  <si>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</si>
  <si>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</si>
  <si>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</si>
  <si>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</si>
  <si>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</si>
  <si>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</si>
  <si>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</si>
  <si>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</si>
  <si>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</si>
  <si>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</si>
  <si>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</si>
  <si>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</si>
  <si>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</si>
  <si>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</si>
  <si>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</si>
  <si>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</si>
  <si>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</si>
  <si>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</si>
  <si>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</si>
  <si>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</si>
  <si>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</si>
  <si>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</si>
  <si>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</si>
  <si>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</si>
  <si>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</si>
  <si>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</si>
  <si>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</si>
  <si>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</si>
  <si>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</si>
  <si>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</si>
  <si>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</si>
  <si>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</si>
  <si>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</si>
  <si>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</si>
  <si>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</si>
  <si>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</si>
  <si>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</si>
  <si>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</si>
  <si>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</si>
  <si>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</si>
  <si>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</si>
  <si>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</si>
  <si>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</si>
  <si>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</si>
  <si>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</si>
  <si>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</si>
  <si>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</si>
  <si>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</si>
  <si>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</si>
  <si>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</si>
  <si>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</si>
  <si>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</si>
  <si>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</si>
  <si>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</si>
  <si>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</si>
  <si>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</si>
  <si>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</si>
  <si>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</si>
  <si>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</si>
  <si>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</si>
  <si>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</si>
  <si>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</si>
  <si>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</si>
  <si>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</si>
  <si>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</si>
  <si>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</si>
  <si>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</si>
  <si>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</si>
  <si>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</si>
  <si>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</si>
  <si>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</si>
  <si>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</si>
  <si>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</si>
  <si>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</si>
  <si>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</si>
  <si>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</si>
  <si>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</si>
  <si>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</si>
  <si>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</si>
  <si>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</si>
  <si>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</si>
  <si>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</si>
  <si>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</si>
  <si>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</si>
  <si>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</si>
  <si>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</si>
  <si>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</si>
  <si>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</si>
  <si>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</si>
  <si>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</si>
  <si>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</si>
  <si>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</si>
  <si>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</si>
  <si>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</si>
  <si>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</si>
  <si>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</si>
  <si>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</si>
  <si>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</si>
  <si>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</si>
  <si>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</si>
  <si>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</si>
  <si>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</si>
  <si>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</si>
  <si>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</si>
  <si>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</si>
  <si>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</si>
  <si>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</si>
  <si>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</si>
  <si>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</si>
  <si>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</si>
  <si>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</si>
  <si>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</si>
  <si>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</si>
  <si>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</si>
  <si>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</si>
  <si>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</si>
  <si>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</si>
  <si>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</si>
  <si>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</si>
  <si>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</si>
  <si>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</si>
  <si>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</si>
  <si>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</si>
  <si>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</si>
  <si>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</si>
  <si>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</si>
  <si>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</si>
  <si>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</si>
  <si>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</si>
  <si>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</si>
  <si>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</si>
  <si>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</si>
  <si>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</si>
  <si>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</si>
  <si>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</si>
  <si>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</si>
  <si>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</si>
  <si>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</si>
  <si>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</si>
  <si>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</si>
  <si>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</si>
  <si>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</si>
  <si>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</si>
  <si>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</si>
  <si>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</si>
  <si>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</si>
  <si>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</si>
  <si>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</si>
  <si>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</si>
  <si>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</si>
  <si>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</si>
  <si>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</si>
  <si>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</si>
  <si>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</si>
  <si>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</si>
  <si>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</si>
  <si>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</si>
  <si>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</si>
  <si>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</si>
  <si>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</si>
  <si>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</si>
  <si>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</si>
  <si>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</si>
  <si>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</si>
  <si>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</si>
  <si>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</si>
  <si>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</si>
  <si>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</si>
  <si>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</si>
  <si>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</si>
  <si>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</si>
  <si>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</si>
  <si>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</si>
  <si>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</si>
  <si>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</si>
  <si>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</si>
  <si>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</si>
  <si>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</si>
  <si>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</si>
  <si>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</si>
  <si>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</si>
  <si>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</si>
  <si>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</si>
  <si>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</si>
  <si>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</si>
  <si>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</si>
  <si>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</si>
  <si>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</si>
  <si>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</si>
  <si>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</si>
  <si>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</si>
  <si>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</si>
  <si>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</si>
  <si>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</si>
  <si>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</si>
  <si>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</si>
  <si>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</si>
  <si>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</si>
  <si>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</si>
  <si>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</si>
  <si>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</si>
  <si>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</si>
  <si>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</si>
  <si>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</si>
  <si>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</si>
  <si>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</si>
  <si>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</si>
  <si>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</si>
  <si>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</si>
  <si>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</si>
  <si>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</si>
  <si>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</si>
  <si>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</si>
  <si>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</si>
  <si>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</si>
  <si>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</si>
  <si>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</si>
  <si>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</si>
  <si>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</si>
  <si>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</si>
  <si>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</si>
  <si>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</si>
  <si>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</si>
  <si>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</si>
  <si>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</si>
  <si>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</si>
  <si>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</si>
  <si>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</si>
  <si>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</si>
  <si>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</si>
  <si>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</si>
  <si>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</si>
  <si>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</si>
  <si>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</si>
  <si>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</si>
  <si>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</si>
  <si>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</si>
  <si>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</si>
  <si>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</si>
  <si>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</si>
  <si>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</si>
  <si>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</si>
  <si>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</si>
  <si>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</si>
  <si>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</si>
  <si>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</si>
  <si>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</si>
  <si>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</si>
  <si>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</si>
  <si>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</si>
  <si>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</si>
  <si>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</si>
  <si>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</si>
  <si>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</si>
  <si>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</si>
  <si>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</si>
  <si>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</si>
  <si>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</si>
  <si>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</si>
  <si>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</si>
  <si>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</si>
  <si>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</si>
  <si>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</si>
  <si>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</si>
  <si>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</si>
  <si>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</si>
  <si>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</si>
  <si>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</si>
  <si>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</si>
  <si>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</si>
  <si>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</si>
  <si>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</si>
  <si>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</si>
  <si>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</si>
  <si>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</si>
  <si>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</si>
  <si>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</si>
  <si>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</si>
  <si>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</si>
  <si>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</si>
  <si>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</si>
  <si>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</si>
  <si>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</si>
  <si>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</si>
  <si>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</si>
  <si>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</si>
  <si>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</si>
  <si>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</si>
  <si>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20  min</t>
  </si>
  <si>
    <t xml:space="preserve"> PCM-20250215-00000830 </t>
  </si>
  <si>
    <t>LTE site still down and  site located in aramco area access issue need special permission</t>
  </si>
  <si>
    <t>PCM-20251125-00001019</t>
  </si>
  <si>
    <t>90 m</t>
  </si>
  <si>
    <t xml:space="preserve">NO PCM </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</si>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</sst>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7" totalsRowShown="0" headerRowDxfId="44" dataDxfId="43" headerRowBorderDxfId="41" tableBorderDxfId="42" totalsRowBorderDxfId="40">
  <autoFilter ref="A1:L3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323.63606932870607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45986.584495254632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45986.584495254632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45986.584495254632</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45986.584495254632</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45986.584495254632</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45986.584495254632</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45986.584495254632</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45986.584495254632</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45986.584495254632</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45986.584495254632</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45986.584495254632</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45986.584495254632</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45986.584495254632</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45986.584495254632</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45986.584495254632</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45986.584495254632</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45986.584495254632</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45986.584495254632</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45986.584495254632</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45986.584495254632</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45986.584495254632</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45986.584495254632</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45986.584495254632</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45986.584495254632</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45986.584495254632</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45986.584495254632</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45986.584495254632</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45986.584495254632</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45986.584495254632</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45986.584495254632</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45986.584495254632</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45986.584495254632</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45986.584495254632</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45986.584495254632</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45986.584495254632</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45986.584495254632</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45986.584495254632</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45986.584495254632</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45986.584495254632</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45986.584495254632</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45986.584495254632</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45986.584495254632</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45986.584495254632</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45986.584495254632</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45986.584495254632</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45986.584495254632</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45986.584495254632</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45986.584495254632</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45986.584495254632</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45986.584495254632</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45986.584495254632</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45986.584495254632</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45986.584495254632</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45986.584495254632</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45986.584495254632</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45986.584495254632</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161.58465729167074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2.1970762731507421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0.15034016204299405</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7" t="s">
        <v>39110</v>
      </c>
      <c r="B6" s="18" t="str">
        <f>IFERROR(VLOOKUP(D6,DB!A:K,11,0),"")</f>
        <v>R2</v>
      </c>
      <c r="C6" s="18">
        <v>3</v>
      </c>
      <c r="D6" s="18" t="s">
        <v>25436</v>
      </c>
      <c r="E6" s="102" t="s">
        <v>39021</v>
      </c>
      <c r="F6" s="103">
        <v>45986.530104166668</v>
      </c>
      <c r="G6" s="104">
        <f ca="1">IFERROR(NOW()-F6,"-")</f>
        <v>5.4391087964177132E-2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45986.584495254632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45986.584495254632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45986.584495254632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45986.584495254632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45986.584495254632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45986.584495254632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45986.584495254632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45986.584495254632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45986.584495254632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45986.584495254632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45986.584495254632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45986.584495254632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45986.584495254632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45986.584495254632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45986.584495254632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45986.584495254632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45986.584495254632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45986.584495254632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45986.584495254632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45986.584495254632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45986.584495254632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45986.584495254632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45986.584495254632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45986.584495254632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45986.584495254632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45986.584495254632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45986.584495254632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45986.584495254632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45986.584495254632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45986.584495254632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45986.584495254632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45986.584495254632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45986.584495254632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45986.584495254632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45986.584495254632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45986.584495254632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45986.584495254632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45986.584495254632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45986.584495254632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45986.584495254632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45986.584495254632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45986.584495254632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45986.584495254632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45986.584495254632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45986.584495254632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45986.584495254632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45986.584495254632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45986.584495254632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45986.584495254632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45986.584495254632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45986.584495254632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45986.584495254632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45986.584495254632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45986.584495254632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45986.584495254632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45986.584495254632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45986.584495254632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45986.584495254632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45986.584495254632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45986.584495254632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45986.584495254632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45986.584495254632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45986.584495254632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45986.584495254632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45986.584495254632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45986.584495254632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45986.584495254632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45986.584495254632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45986.584495254632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45986.584495254632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45986.584495254632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45986.584495254632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45986.584495254632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45986.584495254632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45986.584495254632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45986.584495254632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45986.584495254632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45986.584495254632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45986.584495254632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45986.584495254632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45986.584495254632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45986.584495254632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45986.584495254632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45986.584495254632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45986.584495254632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45986.584495254632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45986.584495254632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45986.584495254632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45986.584495254632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45986.584495254632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45986.584495254632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45986.584495254632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45986.584495254632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45986.584495254632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45986.584495254632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45986.584495254632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45986.584495254632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45986.584495254632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45986.584495254632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45986.584495254632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45986.584495254632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45986.584495254632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45986.584495254632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45986.584495254632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45986.584495254632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45986.584495254632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45986.584495254632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45986.584495254632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45986.584495254632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45986.584495254632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45986.584495254632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45986.584495254632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45986.584495254632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45986.584495254632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45986.584495254632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45986.584495254632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45986.584495254632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45986.584495254632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45986.584495254632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45986.584495254632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45986.584495254632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45986.584495254632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45986.584495254632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45986.584495254632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45986.584495254632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45986.584495254632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45986.584495254632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45986.584495254632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45986.584495254632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45986.584495254632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45986.584495254632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45986.584495254632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45986.584495254632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45986.584495254632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45986.584495254632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45986.584495254632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45986.584495254632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45986.584495254632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45986.584495254632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45986.584495254632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45986.584495254632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45986.584495254632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45986.584495254632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45986.584495254632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45986.584495254632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45986.584495254632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45986.584495254632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45986.584495254632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45986.584495254632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45986.584495254632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45986.584495254632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45986.584495254632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45986.584495254632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45986.584495254632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45986.584495254632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45986.584495254632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45986.584495254632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45986.584495254632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45986.584495254632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45986.584495254632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45986.584495254632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45986.584495254632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45986.584495254632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45986.584495254632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45986.584495254632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45986.584495254632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45986.584495254632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45986.584495254632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45986.584495254632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45986.584495254632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45986.584495254632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45986.584495254632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45986.584495254632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45986.584495254632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45986.584495254632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45986.584495254632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45986.584495254632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45986.584495254632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45986.584495254632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45986.584495254632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45986.584495254632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45986.584495254632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45986.584495254632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45986.584495254632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45986.584495254632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45986.584495254632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45986.584495254632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45986.584495254632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45986.584495254632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45986.584495254632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45986.584495254632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45986.584495254632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45986.584495254632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45986.584495254632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45986.584495254632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45986.584495254632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45986.584495254632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45986.584495254632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45986.584495254632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45986.584495254632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45986.584495254632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45986.584495254632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45986.584495254632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45986.584495254632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45986.584495254632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45986.584495254632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45986.584495254632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45986.584495254632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45986.584495254632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45986.584495254632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45986.584495254632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45986.584495254632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45986.584495254632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45986.584495254632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45986.584495254632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45986.584495254632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45986.584495254632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45986.584495254632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45986.584495254632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45986.584495254632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45986.584495254632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45986.584495254632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45986.584495254632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45986.584495254632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45986.584495254632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45986.584495254632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45986.584495254632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45986.584495254632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45986.584495254632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45986.584495254632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45986.584495254632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45986.584495254632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45986.584495254632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45986.584495254632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45986.584495254632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45986.584495254632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45986.584495254632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45986.584495254632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45986.584495254632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45986.584495254632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45986.584495254632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45986.584495254632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45986.584495254632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45986.584495254632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45986.584495254632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45986.584495254632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45986.584495254632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45986.584495254632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45986.584495254632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45986.584495254632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45986.584495254632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45986.584495254632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45986.584495254632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45986.584495254632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45986.584495254632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45986.584495254632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45986.584495254632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45986.584495254632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45986.584495254632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45986.584495254632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45986.584495254632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45986.584495254632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45986.584495254632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45986.584495254632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45986.584495254632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45986.584495254632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45986.584495254632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45986.584495254632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45986.584495254632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45986.584495254632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45986.584495254632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45986.584495254632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45986.584495254632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45986.584495254632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45986.584495254632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45986.584495254632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45986.584495254632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45986.584495254632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45986.584495254632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45986.584495254632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45986.584495254632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45986.584495254632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45986.584495254632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45986.584495254632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45986.584495254632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45986.584495254632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45986.584495254632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45986.584495254632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45986.584495254632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45986.584495254632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45986.584495254632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45986.584495254632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45986.584495254632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45986.584495254632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45986.584495254632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45986.584495254632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45986.584495254632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45986.584495254632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45986.584495254632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45986.584495254632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45986.584495254632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45986.584495254632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45986.584495254632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45986.584495254632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45986.584495254632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45986.584495254632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45986.584495254632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45986.584495254632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45986.584495254632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45986.584495254632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45986.584495254632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45986.584495254632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45986.584495254632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45986.584495254632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45986.584495254632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45986.584495254632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45986.584495254632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45986.584495254632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45986.584495254632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45986.584495254632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45986.584495254632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45986.584495254632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45986.584495254632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45986.584495254632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45986.584495254632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45986.584495254632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45986.584495254632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45986.584495254632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45986.584495254632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45986.584495254632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45986.584495254632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45986.584495254632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45986.584495254632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45986.584495254632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45986.584495254632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45986.584495254632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45986.584495254632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45986.584495254632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45986.584495254632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45986.584495254632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45986.584495254632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45986.584495254632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45986.584495254632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45986.584495254632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45986.584495254632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45986.584495254632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45986.584495254632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45986.584495254632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45986.584495254632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45986.584495254632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45986.584495254632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45986.584495254632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45986.584495254632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45986.584495254632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45986.584495254632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45986.584495254632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45986.584495254632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45986.584495254632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45986.584495254632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45986.584495254632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45986.584495254632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45986.584495254632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45986.584495254632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45986.584495254632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45986.584495254632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45986.584495254632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45986.584495254632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45986.584495254632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45986.584495254632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45986.584495254632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45986.584495254632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45986.584495254632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45986.584495254632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45986.584495254632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45986.584495254632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45986.584495254632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45986.584495254632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45986.584495254632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45986.584495254632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45986.584495254632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45986.584495254632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45986.584495254632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45986.584495254632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45986.584495254632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45986.584495254632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45986.584495254632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45986.584495254632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45986.584495254632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45986.584495254632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45986.584495254632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45986.584495254632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45986.584495254632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45986.584495254632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45986.584495254632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45986.584495254632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45986.584495254632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45986.584495254632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45986.584495254632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45986.584495254632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45986.584495254632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45986.584495254632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45986.584495254632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45986.584495254632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45986.584495254632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45986.584495254632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45986.584495254632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45986.584495254632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45986.584495254632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45986.584495254632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45986.584495254632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45986.584495254632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45986.584495254632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45986.584495254632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45986.584495254632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45986.584495254632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45986.584495254632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45986.584495254632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45986.584495254632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45986.584495254632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45986.584495254632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45986.584495254632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45986.584495254632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45986.584495254632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45986.584495254632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45986.584495254632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45986.584495254632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45986.584495254632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45986.584495254632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45986.584495254632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45986.584495254632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45986.584495254632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45986.584495254632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45986.584495254632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45986.584495254632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45986.584495254632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45986.584495254632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45986.584495254632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45986.584495254632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45986.584495254632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45986.584495254632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45986.584495254632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45986.584495254632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45986.584495254632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45986.584495254632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45986.584495254632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45986.584495254632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45986.584495254632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45986.584495254632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45986.584495254632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45986.584495254632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45986.584495254632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45986.584495254632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45986.584495254632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45986.584495254632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45986.584495254632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45986.584495254632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45986.584495254632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45986.584495254632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45986.584495254632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45986.584495254632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45986.584495254632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45986.584495254632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45986.584495254632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45986.584495254632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45986.584495254632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45986.584495254632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45986.584495254632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45986.584495254632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45986.584495254632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45986.584495254632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45986.584495254632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45986.584495254632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45986.584495254632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45986.584495254632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45986.584495254632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45986.584495254632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45986.584495254632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45986.584495254632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45986.584495254632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45986.584495254632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45986.584495254632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45986.584495254632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45986.584495254632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45986.584495254632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45986.584495254632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45986.584495254632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45986.584495254632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45986.584495254632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45986.584495254632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45986.584495254632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45986.584495254632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45986.584495254632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45986.584495254632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45986.584495254632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45986.584495254632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45986.584495254632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45986.584495254632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45986.584495254632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45986.584495254632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45986.584495254632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45986.584495254632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45986.584495254632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45986.584495254632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45986.584495254632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45986.584495254632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45986.584495254632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45986.584495254632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45986.584495254632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45986.584495254632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45986.584495254632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45986.584495254632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45986.584495254632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45986.584495254632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45986.584495254632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45986.584495254632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45986.584495254632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45986.584495254632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45986.584495254632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45986.584495254632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45986.584495254632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45986.584495254632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45986.584495254632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45986.584495254632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45986.584495254632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45986.584495254632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45986.584495254632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45986.584495254632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45986.584495254632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45986.584495254632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45986.584495254632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45986.584495254632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45986.584495254632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45986.584495254632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45986.584495254632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45986.584495254632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45986.584495254632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45986.584495254632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45986.584495254632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45986.584495254632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45986.584495254632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45986.584495254632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45986.584495254632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45986.584495254632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45986.584495254632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45986.584495254632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45986.584495254632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45986.584495254632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45986.584495254632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45986.584495254632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45986.584495254632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45986.584495254632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45986.584495254632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45986.584495254632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45986.584495254632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45986.584495254632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45986.584495254632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45986.584495254632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45986.584495254632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45986.584495254632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45986.584495254632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45986.584495254632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45986.584495254632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45986.584495254632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45986.584495254632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45986.584495254632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45986.584495254632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45986.584495254632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45986.584495254632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45986.584495254632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45986.584495254632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45986.584495254632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45986.584495254632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45986.584495254632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45986.584495254632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45986.584495254632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45986.584495254632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45986.584495254632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45986.584495254632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45986.584495254632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45986.584495254632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45986.584495254632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45986.584495254632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45986.584495254632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45986.584495254632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45986.584495254632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45986.584495254632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45986.584495254632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45986.584495254632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45986.584495254632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45986.584495254632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45986.584495254632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45986.584495254632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45986.584495254632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45986.584495254632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45986.584495254632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45986.584495254632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45986.584495254632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45986.584495254632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45986.584495254632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45986.584495254632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45986.584495254632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45986.584495254632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45986.584495254632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45986.584495254632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45986.584495254632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45986.584495254632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45986.584495254632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45986.584495254632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45986.584495254632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45986.584495254632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45986.584495254632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45986.584495254632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45986.584495254632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45986.584495254632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45986.584495254632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45986.584495254632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45986.584495254632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45986.584495254632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45986.584495254632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45986.584495254632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45986.584495254632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45986.584495254632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45986.584495254632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45986.584495254632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45986.584495254632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45986.584495254632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45986.584495254632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45986.584495254632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45986.584495254632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45986.584495254632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45986.584495254632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45986.584495254632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45986.584495254632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45986.584495254632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45986.584495254632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45986.584495254632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45986.584495254632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45986.584495254632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45986.584495254632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45986.584495254632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45986.584495254632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45986.584495254632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45986.584495254632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45986.584495254632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45986.584495254632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45986.584495254632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45986.584495254632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45986.584495254632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45986.584495254632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45986.584495254632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45986.584495254632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45986.584495254632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45986.584495254632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45986.584495254632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45986.584495254632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45986.584495254632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45986.584495254632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45986.584495254632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45986.584495254632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45986.584495254632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45986.584495254632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45986.584495254632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45986.584495254632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45986.584495254632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45986.584495254632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45986.584495254632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45986.584495254632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45986.584495254632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45986.584495254632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45986.584495254632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45986.584495254632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45986.584495254632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45986.584495254632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45986.584495254632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45986.584495254632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45986.584495254632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45986.584495254632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45986.584495254632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45986.584495254632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45986.584495254632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45986.584495254632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45986.584495254632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45986.584495254632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45986.584495254632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45986.584495254632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45986.584495254632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45986.584495254632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45986.584495254632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45986.584495254632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45986.584495254632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45986.584495254632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45986.584495254632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45986.584495254632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45986.584495254632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45986.584495254632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45986.584495254632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45986.584495254632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45986.584495254632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45986.584495254632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45986.584495254632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45986.584495254632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45986.584495254632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45986.584495254632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45986.584495254632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45986.584495254632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45986.584495254632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45986.584495254632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45986.584495254632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45986.584495254632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45986.584495254632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45986.584495254632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45986.584495254632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45986.584495254632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45986.584495254632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45986.584495254632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45986.584495254632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45986.584495254632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45986.584495254632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45986.584495254632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45986.584495254632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45986.584495254632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45986.584495254632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45986.584495254632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45986.584495254632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45986.584495254632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45986.584495254632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45986.584495254632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45986.584495254632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45986.584495254632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45986.584495254632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45986.584495254632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45986.584495254632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45986.584495254632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45986.584495254632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45986.584495254632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45986.584495254632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45986.584495254632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45986.584495254632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45986.584495254632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45986.584495254632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45986.584495254632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45986.584495254632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45986.584495254632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45986.584495254632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45986.584495254632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45986.584495254632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45986.584495254632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45986.584495254632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45986.584495254632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45986.584495254632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45986.584495254632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45986.584495254632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45986.584495254632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45986.584495254632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45986.584495254632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45986.584495254632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45986.584495254632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45986.584495254632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45986.584495254632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45986.584495254632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45986.584495254632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45986.584495254632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45986.584495254632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45986.584495254632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45986.584495254632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45986.584495254632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45986.584495254632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45986.584495254632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45986.584495254632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45986.584495254632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45986.584495254632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45986.584495254632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45986.584495254632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45986.584495254632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45986.584495254632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45986.584495254632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45986.584495254632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45986.584495254632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45986.584495254632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45986.584495254632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45986.584495254632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45986.584495254632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45986.584495254632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45986.584495254632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45986.584495254632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45986.584495254632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45986.584495254632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45986.584495254632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45986.584495254632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45986.584495254632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45986.584495254632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45986.584495254632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45986.584495254632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45986.584495254632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45986.584495254632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45986.584495254632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45986.584495254632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45986.584495254632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45986.584495254632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45986.584495254632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45986.584495254632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45986.584495254632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45986.584495254632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45986.584495254632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45986.584495254632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45986.584495254632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45986.584495254632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45986.584495254632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45986.584495254632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45986.584495254632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45986.584495254632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45986.584495254632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45986.584495254632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45986.584495254632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45986.584495254632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45986.584495254632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45986.584495254632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45986.584495254632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45986.584495254632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45986.584495254632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45986.584495254632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45986.584495254632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45986.584495254632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45986.584495254632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45986.584495254632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45986.584495254632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45986.584495254632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45986.584495254632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45986.584495254632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45986.584495254632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45986.584495254632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45986.584495254632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45986.584495254632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45986.584495254632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45986.584495254632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45986.584495254632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45986.584495254632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45986.584495254632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45986.584495254632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45986.584495254632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45986.584495254632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45986.584495254632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45986.584495254632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45986.584495254632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45986.584495254632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45986.584495254632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45986.584495254632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45986.584495254632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45986.584495254632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45986.584495254632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45986.584495254632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45986.584495254632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45986.584495254632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45986.584495254632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45986.584495254632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45986.584495254632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45986.584495254632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45986.584495254632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45986.584495254632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45986.584495254632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45986.584495254632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45986.584495254632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45986.584495254632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45986.584495254632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45986.584495254632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45986.584495254632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45986.584495254632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45986.584495254632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45986.584495254632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45986.584495254632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45986.584495254632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45986.584495254632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45986.584495254632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45986.584495254632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45986.584495254632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45986.584495254632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45986.584495254632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45986.584495254632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45986.584495254632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45986.584495254632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45986.584495254632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45986.584495254632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45986.584495254632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45986.584495254632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45986.584495254632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45986.584495254632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45986.584495254632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45986.584495254632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45986.584495254632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45986.584495254632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45986.584495254632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45986.584495254632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45986.584495254632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45986.584495254632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45986.584495254632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45986.584495254632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45986.584495254632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45986.584495254632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45986.584495254632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45986.584495254632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45986.584495254632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45986.584495254632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45986.584495254632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45986.584495254632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45986.584495254632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45986.584495254632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45986.584495254632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45986.584495254632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45986.584495254632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45986.584495254632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45986.584495254632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45986.584495254632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45986.584495254632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45986.584495254632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45986.584495254632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45986.584495254632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45986.584495254632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45986.584495254632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45986.584495254632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45986.584495254632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45986.584495254632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45986.584495254632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45986.584495254632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45986.584495254632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45986.584495254632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45986.584495254632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45986.584495254632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45986.584495254632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45986.584495254632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45986.584495254632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45986.584495254632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45986.584495254632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45986.584495254632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45986.584495254632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45986.584495254632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45986.584495254632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45986.584495254632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45986.584495254632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45986.584495254632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45986.584495254632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45986.584495254632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45986.584495254632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45986.584495254632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45986.584495254632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45986.584495254632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45986.584495254632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45986.584495254632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45986.584495254632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45986.584495254632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45986.584495254632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45986.584495254632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45986.584495254632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45986.584495254632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45986.584495254632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45986.584495254632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45986.584495254632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45986.584495254632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45986.584495254632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45986.584495254632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45986.584495254632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45986.584495254632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45986.584495254632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45986.584495254632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45986.584495254632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45986.584495254632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45986.584495254632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45986.584495254632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45986.584495254632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45986.584495254632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45986.584495254632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45986.584495254632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45986.584495254632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45986.584495254632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45986.584495254632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45986.584495254632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45986.584495254632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45986.584495254632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45986.584495254632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45986.584495254632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45986.584495254632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45986.584495254632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45986.584495254632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45986.584495254632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45986.584495254632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45986.584495254632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45986.584495254632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45986.584495254632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45986.584495254632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45986.584495254632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45986.584495254632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45986.584495254632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45986.584495254632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45986.584495254632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45986.584495254632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45986.584495254632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45986.584495254632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45986.584495254632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45986.584495254632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45986.584495254632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45986.584495254632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45986.584495254632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45986.584495254632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45986.584495254632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45986.584495254632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45986.584495254632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45986.584495254632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45986.584495254632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45986.584495254632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45986.584495254632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45986.584495254632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45986.584495254632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45986.584495254632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45986.584495254632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45986.584495254632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45986.584495254632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45986.584495254632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45986.584495254632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45986.584495254632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45986.584495254632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45986.584495254632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45986.584495254632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45986.584495254632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45986.584495254632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45986.584495254632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45986.584495254632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45986.584495254632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45986.584495254632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45986.584495254632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45986.584495254632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45986.584495254632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45986.584495254632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45986.584495254632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45986.584495254632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45986.584495254632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45986.584495254632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45986.584495254632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45986.584495254632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45986.584495254632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45986.584495254632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45986.584495254632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45986.584495254632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45986.584495254632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45986.584495254632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45986.584495254632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45986.584495254632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45986.584495254632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45986.584495254632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45986.584495254632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45986.584495254632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45986.584495254632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45986.584495254632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45986.584495254632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45986.584495254632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45986.584495254632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45986.584495254632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45986.584495254632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45986.584495254632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45986.584495254632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45986.584495254632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45986.584495254632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45986.584495254632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45986.584495254632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45986.584495254632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45986.584495254632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45986.584495254632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45986.584495254632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45986.584495254632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45986.584495254632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45986.584495254632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7"/>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283.10377766203601</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36652</v>
      </c>
      <c r="E3" s="94" t="s">
        <v>39021</v>
      </c>
      <c r="F3" s="95">
        <v>45986.505428240744</v>
      </c>
      <c r="G3" s="96">
        <f t="shared" ref="G3:G55" ca="1" si="0">IFERROR(NOW()-F3,"")</f>
        <v>7.9067013888561632E-2</v>
      </c>
      <c r="H3" s="95">
        <v>45986.491238425922</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1</v>
      </c>
      <c r="D4" s="91" t="s">
        <v>37290</v>
      </c>
      <c r="E4" s="94" t="s">
        <v>39021</v>
      </c>
      <c r="F4" s="95"/>
      <c r="G4" s="96">
        <f t="shared" ca="1" si="0"/>
        <v>45986.584495254632</v>
      </c>
      <c r="H4" s="95">
        <v>45986.552870370368</v>
      </c>
      <c r="I4" s="113" t="str">
        <f>IFERROR(VLOOKUP(D4,DB!A:F,6,0),"")</f>
        <v>SCECO</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45986.584495254632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45986.584495254632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45986.584495254632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45986.584495254632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45986.584495254632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45986.584495254632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45986.584495254632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45986.584495254632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45986.584495254632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45986.584495254632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45986.584495254632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45986.584495254632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45986.584495254632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45986.584495254632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45986.584495254632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45986.584495254632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45986.584495254632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45986.584495254632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45986.584495254632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45986.584495254632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45986.584495254632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45986.584495254632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45986.584495254632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45986.584495254632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45986.584495254632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45986.584495254632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45986.584495254632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45986.584495254632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45986.584495254632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45986.584495254632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45986.584495254632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45986.584495254632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45986.584495254632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45986.584495254632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45986.584495254632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45986.584495254632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45986.584495254632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45986.584495254632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45986.584495254632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45986.584495254632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45986.584495254632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45986.584495254632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45986.584495254632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45986.584495254632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45986.584495254632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45986.584495254632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45986.584495254632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45986.584495254632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45986.584495254632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45986.584495254632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45986.584495254632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ref="G56:G119" ca="1" si="1">IFERROR(NOW()-F56,"")</f>
        <v>45986.584495254632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45986.584495254632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45986.584495254632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45986.584495254632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45986.584495254632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45986.584495254632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45986.584495254632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45986.584495254632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45986.584495254632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45986.584495254632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45986.584495254632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45986.584495254632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45986.584495254632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45986.584495254632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45986.584495254632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45986.584495254632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45986.584495254632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45986.584495254632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45986.584495254632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45986.584495254632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45986.584495254632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45986.584495254632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45986.584495254632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45986.584495254632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45986.584495254632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45986.584495254632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45986.584495254632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45986.584495254632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45986.584495254632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45986.584495254632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45986.584495254632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45986.584495254632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45986.584495254632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45986.584495254632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45986.584495254632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45986.584495254632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45986.584495254632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45986.584495254632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45986.584495254632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45986.584495254632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45986.584495254632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45986.584495254632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45986.584495254632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45986.584495254632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45986.584495254632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45986.584495254632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45986.584495254632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45986.584495254632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45986.584495254632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45986.584495254632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45986.584495254632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45986.584495254632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45986.584495254632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45986.584495254632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45986.584495254632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45986.584495254632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45986.584495254632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45986.584495254632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45986.584495254632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45986.584495254632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45986.584495254632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45986.584495254632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45986.584495254632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45986.584495254632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ref="G120:G183" ca="1" si="2">IFERROR(NOW()-F120,"")</f>
        <v>45986.584495254632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45986.584495254632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45986.584495254632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45986.584495254632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45986.584495254632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45986.584495254632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45986.584495254632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45986.584495254632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45986.584495254632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45986.584495254632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45986.584495254632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45986.584495254632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45986.584495254632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45986.584495254632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45986.584495254632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45986.584495254632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45986.584495254632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45986.584495254632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45986.584495254632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45986.584495254632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45986.584495254632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45986.584495254632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45986.584495254632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45986.584495254632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45986.584495254632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45986.584495254632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45986.584495254632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45986.584495254632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45986.584495254632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45986.584495254632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45986.584495254632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45986.584495254632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45986.584495254632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45986.584495254632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45986.584495254632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45986.584495254632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45986.584495254632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45986.584495254632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45986.584495254632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45986.584495254632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45986.584495254632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45986.584495254632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45986.584495254632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45986.584495254632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45986.584495254632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45986.584495254632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45986.584495254632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45986.584495254632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45986.584495254632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45986.584495254632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45986.584495254632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45986.584495254632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45986.584495254632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45986.584495254632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45986.584495254632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45986.584495254632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45986.584495254632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45986.584495254632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45986.584495254632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45986.584495254632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45986.584495254632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45986.584495254632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45986.584495254632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45986.584495254632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ref="G184:G247" ca="1" si="3">IFERROR(NOW()-F184,"")</f>
        <v>45986.584495254632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45986.584495254632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45986.584495254632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45986.584495254632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45986.584495254632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45986.584495254632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45986.584495254632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45986.584495254632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45986.584495254632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45986.584495254632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45986.584495254632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45986.584495254632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45986.584495254632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45986.584495254632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45986.584495254632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45986.584495254632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45986.584495254632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45986.584495254632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45986.584495254632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45986.584495254632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45986.584495254632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45986.584495254632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45986.584495254632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45986.584495254632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45986.584495254632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45986.584495254632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45986.584495254632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45986.584495254632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45986.584495254632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45986.584495254632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45986.584495254632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45986.584495254632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45986.584495254632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45986.584495254632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45986.584495254632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45986.584495254632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45986.584495254632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45986.584495254632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45986.584495254632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45986.584495254632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45986.584495254632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45986.584495254632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45986.584495254632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45986.584495254632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45986.584495254632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45986.584495254632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45986.584495254632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45986.584495254632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45986.584495254632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45986.584495254632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45986.584495254632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45986.584495254632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45986.584495254632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45986.584495254632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45986.584495254632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45986.584495254632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45986.584495254632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45986.584495254632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45986.584495254632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45986.584495254632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45986.584495254632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45986.584495254632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45986.584495254632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45986.584495254632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ref="G248:G311" ca="1" si="4">IFERROR(NOW()-F248,"")</f>
        <v>45986.584495254632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45986.584495254632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45986.584495254632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45986.584495254632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45986.584495254632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45986.584495254632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45986.584495254632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45986.584495254632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45986.584495254632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45986.584495254632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45986.584495254632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45986.584495254632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45986.584495254632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45986.584495254632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45986.584495254632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45986.584495254632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45986.584495254632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45986.584495254632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45986.584495254632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45986.584495254632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45986.584495254632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45986.584495254632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45986.584495254632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45986.584495254632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45986.584495254632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45986.584495254632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45986.584495254632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45986.584495254632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45986.584495254632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45986.584495254632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45986.584495254632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45986.584495254632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45986.584495254632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45986.584495254632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45986.584495254632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45986.584495254632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45986.584495254632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45986.584495254632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45986.584495254632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45986.584495254632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45986.584495254632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45986.584495254632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45986.584495254632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45986.584495254632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45986.584495254632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45986.584495254632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45986.584495254632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45986.584495254632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45986.584495254632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45986.584495254632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45986.584495254632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45986.584495254632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45986.584495254632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45986.584495254632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45986.584495254632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45986.584495254632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45986.584495254632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45986.584495254632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45986.584495254632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45986.584495254632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45986.584495254632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45986.584495254632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45986.584495254632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45986.584495254632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ref="G312:G357" ca="1" si="5">IFERROR(NOW()-F312,"")</f>
        <v>45986.584495254632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45986.584495254632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45986.584495254632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45986.584495254632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45986.584495254632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45986.584495254632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45986.584495254632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45986.584495254632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45986.584495254632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45986.584495254632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45986.584495254632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45986.584495254632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45986.584495254632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45986.584495254632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45986.584495254632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45986.584495254632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45986.584495254632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45986.584495254632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45986.584495254632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45986.584495254632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45986.584495254632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45986.584495254632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45986.584495254632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45986.584495254632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45986.584495254632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45986.584495254632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45986.584495254632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45986.584495254632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45986.584495254632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45986.584495254632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45986.584495254632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45986.584495254632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45986.584495254632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45986.584495254632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45986.584495254632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45986.584495254632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45986.584495254632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45986.584495254632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45986.584495254632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45986.584495254632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45986.584495254632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45986.584495254632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45986.584495254632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45986.584495254632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45986.584495254632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45986.584495254632</v>
      </c>
      <c r="H357" s="95"/>
      <c r="I357" s="113" t="str">
        <f>IFERROR(VLOOKUP(D357,DB!A:F,6,0),"")</f>
        <v/>
      </c>
      <c r="J357" s="113" t="str">
        <f>IFERROR(VLOOKUP(D357,DB!A:G,7,0),"")</f>
        <v/>
      </c>
      <c r="K357" s="97"/>
      <c r="L357" s="91" t="str">
        <f>IFERROR(VLOOKUP(D357,DB!A:I,9,0),"")</f>
        <v/>
      </c>
    </row>
  </sheetData>
  <dataValidations count="2">
    <dataValidation allowBlank="1" showInputMessage="1" showErrorMessage="1" sqref="E1" xr:uid="{A4F81451-56CC-4543-9497-104C4E44EE4B}"/>
    <dataValidation type="list" allowBlank="1" showInputMessage="1" showErrorMessage="1" sqref="E2:E3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94.752435069443891</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60.395617939815565</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37.923384143519797</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5.2111966435186332</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38248</v>
      </c>
      <c r="E6" s="109" t="s">
        <v>39021</v>
      </c>
      <c r="F6" s="122">
        <v>45986.391886574071</v>
      </c>
      <c r="G6" s="111">
        <f ca="1">IFERROR(NOW()-F6,"")</f>
        <v>0.19260868056153413</v>
      </c>
      <c r="H6" s="122">
        <v>45986.386099537034</v>
      </c>
      <c r="I6" s="109" t="str">
        <f>IFERROR(VLOOKUP(D6,DB!A:F,6,0),"")</f>
        <v>SCECO</v>
      </c>
      <c r="J6" s="109" t="str">
        <f>IFERROR(VLOOKUP(D6,DB!A:G,7,0),"")</f>
        <v>Haj Removal</v>
      </c>
      <c r="K6" s="109" t="s">
        <v>39127</v>
      </c>
      <c r="L6" s="109" t="str">
        <f>IFERROR(VLOOKUP(D6,DB!A:I,9,0),"")</f>
        <v>Latis</v>
      </c>
    </row>
    <row r="7" spans="1:13">
      <c r="A7" s="109"/>
      <c r="B7" s="109" t="str">
        <f>IFERROR(VLOOKUP(D7,DB!A:K,11,0),"")</f>
        <v/>
      </c>
      <c r="C7" s="109"/>
      <c r="D7"/>
      <c r="E7" s="109"/>
      <c r="F7" s="109"/>
      <c r="G7" s="111">
        <f ca="1">IFERROR(NOW()-F7,"")</f>
        <v>45986.584495254632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45986.584495254632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45986.584495254632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45986.584495254632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45986.584495254632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45986.584495254632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45986.584495254632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45986.584495254632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45986.584495254632</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45986.584495254632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45986.584495254632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45986.584495254632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45986.584495254632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45986.584495254632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45986.584495254632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45986.584495254632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45986.584495254632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45986.584495254632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45986.584495254632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45986.584495254632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45986.584495254632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45986.584495254632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45986.584495254632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45986.584495254632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45986.584495254632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45986.584495254632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45986.584495254632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45986.584495254632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45986.584495254632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45986.584495254632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45986.584495254632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45986.584495254632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45986.584495254632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45986.584495254632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45986.584495254632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45986.584495254632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45986.584495254632</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39128</v>
      </c>
      <c r="B2" s="137" t="s">
        <v>5398</v>
      </c>
      <c r="C2" s="138">
        <v>3</v>
      </c>
      <c r="D2" s="137" t="s">
        <v>29367</v>
      </c>
      <c r="E2" s="109" t="s">
        <v>39021</v>
      </c>
      <c r="F2" s="139">
        <v>45986.49559027778</v>
      </c>
      <c r="G2" s="75">
        <f ca="1">IFERROR(NOW()-F2,"-")</f>
        <v>8.8904976852063555E-2</v>
      </c>
      <c r="H2" s="139">
        <v>45986.448425925926</v>
      </c>
      <c r="I2" s="137" t="str">
        <f>IFERROR(VLOOKUP(D2,DB!A:F,6,0),"")</f>
        <v>SCECO</v>
      </c>
      <c r="J2" s="137" t="str">
        <f>IFERROR(VLOOKUP(D2,DB!A:G,7,0),"")</f>
        <v>Dead+No BB Design</v>
      </c>
      <c r="K2" s="140" t="s">
        <v>39129</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45986.584495254632</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45986.584495254632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45986.584495254632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45986.584495254632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45986.584495254632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45986.584495254632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45986.584495254632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45986.584495254632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45986.584495254632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45986.584495254632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45986.584495254632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45986.584495254632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45986.584495254632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45986.584495254632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45986.584495254632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45986.584495254632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45986.584495254632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45986.584495254632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45986.584495254632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45986.584495254632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45986.584495254632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45986.584495254632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45986.584495254632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45986.584495254632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45986.584495254632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45986.584495254632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45986.584495254632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45986.584495254632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45986.584495254632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45986.584495254632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45986.584495254632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45986.584495254632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45986.584495254632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45986.584495254632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45986.584495254632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45986.584495254632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45986.584495254632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45986.584495254632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2025-11-25T11:02:46Z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